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341" windowWidth="9645" windowHeight="7845" activeTab="3"/>
  </bookViews>
  <sheets>
    <sheet name="Plot" sheetId="1" r:id="rId1"/>
    <sheet name="Area" sheetId="2" r:id="rId2"/>
    <sheet name="Tree" sheetId="3" r:id="rId3"/>
    <sheet name="Note" sheetId="4" r:id="rId4"/>
  </sheets>
  <definedNames>
    <definedName name="વિસ્તાર" comment="દ્ફ્ગ્દ્ફ્ગ્ફ્ત્ત્ર્ત ">'Area'!#REF!</definedName>
  </definedNames>
  <calcPr fullCalcOnLoad="1"/>
</workbook>
</file>

<file path=xl/comments1.xml><?xml version="1.0" encoding="utf-8"?>
<comments xmlns="http://schemas.openxmlformats.org/spreadsheetml/2006/main">
  <authors>
    <author>ARS-11</author>
  </authors>
  <commentList>
    <comment ref="M8" authorId="0">
      <text>
        <r>
          <rPr>
            <b/>
            <sz val="16"/>
            <rFont val="Tahoma"/>
            <family val="2"/>
          </rPr>
          <t>Insert length of plot (meter)</t>
        </r>
      </text>
    </comment>
    <comment ref="O8" authorId="0">
      <text>
        <r>
          <rPr>
            <b/>
            <sz val="16"/>
            <rFont val="Tahoma"/>
            <family val="2"/>
          </rPr>
          <t>Insert width of plot (meter)</t>
        </r>
      </text>
    </comment>
    <comment ref="G8" authorId="0">
      <text>
        <r>
          <rPr>
            <b/>
            <sz val="16"/>
            <rFont val="Tahoma"/>
            <family val="2"/>
          </rPr>
          <t>Insert recommended dose of Nitrogen (Kg/Ha)</t>
        </r>
      </text>
    </comment>
    <comment ref="I8" authorId="0">
      <text>
        <r>
          <rPr>
            <b/>
            <sz val="16"/>
            <rFont val="Tahoma"/>
            <family val="2"/>
          </rPr>
          <t>Insert recommended dose of Phosphorus (Kg/Ha)</t>
        </r>
      </text>
    </comment>
    <comment ref="K8" authorId="0">
      <text>
        <r>
          <rPr>
            <b/>
            <sz val="16"/>
            <rFont val="Tahoma"/>
            <family val="2"/>
          </rPr>
          <t>Insert recommended dose of Potash (Kg/Ha)</t>
        </r>
      </text>
    </comment>
    <comment ref="P30" authorId="0">
      <text>
        <r>
          <rPr>
            <b/>
            <sz val="16"/>
            <rFont val="Tahoma"/>
            <family val="2"/>
          </rPr>
          <t>Insert price of 50 kg Ammonium Sulphate.</t>
        </r>
      </text>
    </comment>
    <comment ref="P26" authorId="0">
      <text>
        <r>
          <rPr>
            <b/>
            <sz val="16"/>
            <rFont val="Tahoma"/>
            <family val="2"/>
          </rPr>
          <t>Insert price of 50 kg Murate of Potash.</t>
        </r>
      </text>
    </comment>
    <comment ref="P25" authorId="0">
      <text>
        <r>
          <rPr>
            <b/>
            <sz val="16"/>
            <rFont val="Tahoma"/>
            <family val="2"/>
          </rPr>
          <t>Insert price of 50 kg Urea.</t>
        </r>
      </text>
    </comment>
    <comment ref="P24" authorId="0">
      <text>
        <r>
          <rPr>
            <b/>
            <sz val="16"/>
            <rFont val="Tahoma"/>
            <family val="2"/>
          </rPr>
          <t>Insert price of 50 kg SSP.</t>
        </r>
      </text>
    </comment>
    <comment ref="E24" authorId="0">
      <text>
        <r>
          <rPr>
            <b/>
            <sz val="16"/>
            <rFont val="Tahoma"/>
            <family val="2"/>
          </rPr>
          <t>Insert price of 50 kg DAP</t>
        </r>
      </text>
    </comment>
    <comment ref="E25" authorId="0">
      <text>
        <r>
          <rPr>
            <b/>
            <sz val="16"/>
            <rFont val="Tahoma"/>
            <family val="2"/>
          </rPr>
          <t>Insert price of 50 kg Urea</t>
        </r>
      </text>
    </comment>
    <comment ref="E26" authorId="0">
      <text>
        <r>
          <rPr>
            <b/>
            <sz val="16"/>
            <rFont val="Tahoma"/>
            <family val="2"/>
          </rPr>
          <t>Insert price of 50 kg Murate of Potash.</t>
        </r>
      </text>
    </comment>
    <comment ref="E30" authorId="0">
      <text>
        <r>
          <rPr>
            <b/>
            <sz val="16"/>
            <rFont val="Tahoma"/>
            <family val="2"/>
          </rPr>
          <t>Insert price of 50 kg Ammonium Sulphate.</t>
        </r>
      </text>
    </comment>
  </commentList>
</comments>
</file>

<file path=xl/comments2.xml><?xml version="1.0" encoding="utf-8"?>
<comments xmlns="http://schemas.openxmlformats.org/spreadsheetml/2006/main">
  <authors>
    <author>ARS-11</author>
    <author>Shree Sai</author>
  </authors>
  <commentList>
    <comment ref="G10" authorId="0">
      <text>
        <r>
          <rPr>
            <b/>
            <sz val="16"/>
            <rFont val="Tahoma"/>
            <family val="2"/>
          </rPr>
          <t>Insert recommended dose of Nitrogen (Kg/Ha)</t>
        </r>
      </text>
    </comment>
    <comment ref="I10" authorId="0">
      <text>
        <r>
          <rPr>
            <b/>
            <sz val="16"/>
            <rFont val="Tahoma"/>
            <family val="2"/>
          </rPr>
          <t>Insert recommended dose of Phosphorus (Kg/Ha)</t>
        </r>
      </text>
    </comment>
    <comment ref="K10" authorId="0">
      <text>
        <r>
          <rPr>
            <b/>
            <sz val="16"/>
            <rFont val="Tahoma"/>
            <family val="2"/>
          </rPr>
          <t>Insert recommended dose of Potash (Kg/Ha)</t>
        </r>
      </text>
    </comment>
    <comment ref="M10" authorId="0">
      <text>
        <r>
          <rPr>
            <b/>
            <sz val="16"/>
            <rFont val="Tahoma"/>
            <family val="2"/>
          </rPr>
          <t>Insert area in Acre
(40 Are = 1 Acre)</t>
        </r>
      </text>
    </comment>
    <comment ref="E26" authorId="0">
      <text>
        <r>
          <rPr>
            <b/>
            <sz val="16"/>
            <rFont val="Tahoma"/>
            <family val="2"/>
          </rPr>
          <t>Insert price of 50 Kg DAP bag.</t>
        </r>
      </text>
    </comment>
    <comment ref="O26" authorId="0">
      <text>
        <r>
          <rPr>
            <b/>
            <sz val="16"/>
            <rFont val="Tahoma"/>
            <family val="2"/>
          </rPr>
          <t>Insert price of 50 Kg SSP bag.</t>
        </r>
      </text>
    </comment>
    <comment ref="E27" authorId="0">
      <text>
        <r>
          <rPr>
            <b/>
            <sz val="16"/>
            <rFont val="Tahoma"/>
            <family val="2"/>
          </rPr>
          <t>Insert price of 50 Kg Urea bag.</t>
        </r>
      </text>
    </comment>
    <comment ref="O27" authorId="0">
      <text>
        <r>
          <rPr>
            <b/>
            <sz val="16"/>
            <rFont val="Tahoma"/>
            <family val="2"/>
          </rPr>
          <t>Insert price of 50 Kg Urea bag.</t>
        </r>
      </text>
    </comment>
    <comment ref="E28" authorId="0">
      <text>
        <r>
          <rPr>
            <b/>
            <sz val="16"/>
            <rFont val="Tahoma"/>
            <family val="2"/>
          </rPr>
          <t>Insert price of 50 Kg MOP bag.</t>
        </r>
      </text>
    </comment>
    <comment ref="O28" authorId="0">
      <text>
        <r>
          <rPr>
            <b/>
            <sz val="16"/>
            <rFont val="Tahoma"/>
            <family val="2"/>
          </rPr>
          <t>Insert price of 50 Kg MOP bag.</t>
        </r>
      </text>
    </comment>
    <comment ref="E32" authorId="0">
      <text>
        <r>
          <rPr>
            <b/>
            <sz val="16"/>
            <rFont val="Tahoma"/>
            <family val="2"/>
          </rPr>
          <t>Insert price of 50 Kg Ammo. Sulphate bag.</t>
        </r>
      </text>
    </comment>
    <comment ref="O32" authorId="0">
      <text>
        <r>
          <rPr>
            <b/>
            <sz val="16"/>
            <rFont val="Tahoma"/>
            <family val="2"/>
          </rPr>
          <t>Insert price of 50 Kg Ammo. Sulphate bag.</t>
        </r>
      </text>
    </comment>
    <comment ref="N10" authorId="1">
      <text>
        <r>
          <rPr>
            <b/>
            <sz val="16"/>
            <rFont val="Tahoma"/>
            <family val="2"/>
          </rPr>
          <t>Insert Are</t>
        </r>
      </text>
    </comment>
    <comment ref="N12" authorId="0">
      <text>
        <r>
          <rPr>
            <b/>
            <sz val="12"/>
            <rFont val="Tahoma"/>
            <family val="2"/>
          </rPr>
          <t>Total area in hectare</t>
        </r>
      </text>
    </comment>
  </commentList>
</comments>
</file>

<file path=xl/comments3.xml><?xml version="1.0" encoding="utf-8"?>
<comments xmlns="http://schemas.openxmlformats.org/spreadsheetml/2006/main">
  <authors>
    <author>ARS-11</author>
  </authors>
  <commentList>
    <comment ref="Q30" authorId="0">
      <text>
        <r>
          <rPr>
            <b/>
            <sz val="16"/>
            <rFont val="Tahoma"/>
            <family val="2"/>
          </rPr>
          <t>Insert price of 50 Kg bag of Ammonium Sulphate</t>
        </r>
      </text>
    </comment>
    <comment ref="D30" authorId="0">
      <text>
        <r>
          <rPr>
            <b/>
            <sz val="16"/>
            <rFont val="Tahoma"/>
            <family val="2"/>
          </rPr>
          <t>Insert price of 50 Kg bag of Ammonium Sulphate</t>
        </r>
      </text>
    </comment>
    <comment ref="Q26" authorId="0">
      <text>
        <r>
          <rPr>
            <b/>
            <sz val="16"/>
            <rFont val="Tahoma"/>
            <family val="2"/>
          </rPr>
          <t>Insert price of 50 Kg bag of MOP</t>
        </r>
      </text>
    </comment>
    <comment ref="D26" authorId="0">
      <text>
        <r>
          <rPr>
            <b/>
            <sz val="16"/>
            <rFont val="Tahoma"/>
            <family val="2"/>
          </rPr>
          <t>Insert price of 50 Kg bag of MOP</t>
        </r>
      </text>
    </comment>
    <comment ref="Q25" authorId="0">
      <text>
        <r>
          <rPr>
            <b/>
            <sz val="16"/>
            <rFont val="Tahoma"/>
            <family val="2"/>
          </rPr>
          <t>Insert price of 50 Kg bag of Urea</t>
        </r>
      </text>
    </comment>
    <comment ref="D25" authorId="0">
      <text>
        <r>
          <rPr>
            <b/>
            <sz val="16"/>
            <rFont val="Tahoma"/>
            <family val="2"/>
          </rPr>
          <t>Insert price of 50 Kg bag of Urea</t>
        </r>
      </text>
    </comment>
    <comment ref="Q24" authorId="0">
      <text>
        <r>
          <rPr>
            <b/>
            <sz val="16"/>
            <rFont val="Tahoma"/>
            <family val="2"/>
          </rPr>
          <t>Insert price of 50 Kg bag of SSP</t>
        </r>
      </text>
    </comment>
    <comment ref="D24" authorId="0">
      <text>
        <r>
          <rPr>
            <b/>
            <sz val="16"/>
            <rFont val="Tahoma"/>
            <family val="2"/>
          </rPr>
          <t>Insert price of 50 Kg bag of DAP</t>
        </r>
      </text>
    </comment>
    <comment ref="N8" authorId="0">
      <text>
        <r>
          <rPr>
            <b/>
            <sz val="16"/>
            <rFont val="Tahoma"/>
            <family val="2"/>
          </rPr>
          <t>Insert number of trees</t>
        </r>
      </text>
    </comment>
    <comment ref="L8" authorId="0">
      <text>
        <r>
          <rPr>
            <b/>
            <sz val="16"/>
            <rFont val="Tahoma"/>
            <family val="2"/>
          </rPr>
          <t>Insert recommended dose of Potash (Kg/tree)</t>
        </r>
      </text>
    </comment>
    <comment ref="J8" authorId="0">
      <text>
        <r>
          <rPr>
            <b/>
            <sz val="16"/>
            <rFont val="Tahoma"/>
            <family val="2"/>
          </rPr>
          <t>Insert recommended dose of Phosphorus (Kg/tree)</t>
        </r>
      </text>
    </comment>
    <comment ref="H8" authorId="0">
      <text>
        <r>
          <rPr>
            <b/>
            <sz val="16"/>
            <rFont val="Tahoma"/>
            <family val="2"/>
          </rPr>
          <t>Insert recommended dose of Nitrogen (Kg/tree)</t>
        </r>
      </text>
    </comment>
  </commentList>
</comments>
</file>

<file path=xl/sharedStrings.xml><?xml version="1.0" encoding="utf-8"?>
<sst xmlns="http://schemas.openxmlformats.org/spreadsheetml/2006/main" count="197" uniqueCount="77">
  <si>
    <t>Dr. JP Makati, AES, NAU, Paria</t>
  </si>
  <si>
    <t>Note:</t>
  </si>
  <si>
    <t>This calculator helps in calculating chemical fertilizers from the recommended doses of nutrients as well as in calculating the expenditure of the fertilizers.</t>
  </si>
  <si>
    <t>For calculation of chemical fertilizers, It is essential to have a knowledge of recommended dose of N-P-K nutrients for respective crop.</t>
  </si>
  <si>
    <t xml:space="preserve">For calculation of expenditure, it is essential to have a knowledge of prices of 50kg chemical fertilizer. </t>
  </si>
  <si>
    <t xml:space="preserve">It is observed many times that farmers uses more chemical fertilizers than the respective recommended doses. This Calculator helps in calculating exact quantity of needed chemical fertilizers which ultimately not only saves money but also helps in preventing spoilage of our land by excess fertiization. </t>
  </si>
  <si>
    <t>The main aim of formulating this Calculator is to avoid above mentioned two combursome tasks.</t>
  </si>
  <si>
    <t xml:space="preserve">:Calculation of quantity and cost of fertilizers from the requirement of N-P-K (Kg/Plot): </t>
  </si>
  <si>
    <r>
      <t>(The answer of quantity and cost of fertilizers will be reflected in</t>
    </r>
    <r>
      <rPr>
        <b/>
        <sz val="22"/>
        <color indexed="13"/>
        <rFont val="Arial"/>
        <family val="2"/>
      </rPr>
      <t xml:space="preserve"> yellow</t>
    </r>
    <r>
      <rPr>
        <b/>
        <sz val="22"/>
        <rFont val="Arial"/>
        <family val="2"/>
      </rPr>
      <t xml:space="preserve"> coloured cells)</t>
    </r>
  </si>
  <si>
    <t>Nitrogen</t>
  </si>
  <si>
    <t>Phosphorus</t>
  </si>
  <si>
    <t>Potash</t>
  </si>
  <si>
    <t>Length of plot (mt.)</t>
  </si>
  <si>
    <t>Width of plot (mt.)</t>
  </si>
  <si>
    <t>Plot area (Ha.)</t>
  </si>
  <si>
    <t>When DAP is to be used</t>
  </si>
  <si>
    <t>OR</t>
  </si>
  <si>
    <t>When SSP is to be used</t>
  </si>
  <si>
    <t>Dose of fertilizer/Ha.:</t>
  </si>
  <si>
    <t>hectare area</t>
  </si>
  <si>
    <t>Kg DAP (18-46-00 N-P-K)</t>
  </si>
  <si>
    <t>Kg Urea (46% N)</t>
  </si>
  <si>
    <t>Kg Ammonium Sulphate (20% N)</t>
  </si>
  <si>
    <t>Kg Murate of Potash (60% K)</t>
  </si>
  <si>
    <t>Kg SSP (16% P)</t>
  </si>
  <si>
    <t>Cost of fertilizers for</t>
  </si>
  <si>
    <t xml:space="preserve"> hectare</t>
  </si>
  <si>
    <t>SSP</t>
  </si>
  <si>
    <t>Urea</t>
  </si>
  <si>
    <t>Murate of Potash</t>
  </si>
  <si>
    <t>Ammonium Sulphate</t>
  </si>
  <si>
    <t>DAP</t>
  </si>
  <si>
    <t xml:space="preserve">    Urea</t>
  </si>
  <si>
    <r>
      <t>Price of 50 Kg bag (</t>
    </r>
    <r>
      <rPr>
        <b/>
        <sz val="18"/>
        <color indexed="56"/>
        <rFont val="Rupee Foradian"/>
        <family val="2"/>
      </rPr>
      <t>`</t>
    </r>
    <r>
      <rPr>
        <b/>
        <sz val="18"/>
        <color indexed="56"/>
        <rFont val="Arial"/>
        <family val="2"/>
      </rPr>
      <t>)</t>
    </r>
  </si>
  <si>
    <t xml:space="preserve">   Quantity of fertilizers (Kg) for</t>
  </si>
  <si>
    <t xml:space="preserve">    Quantity of fertilizers (Kg) for</t>
  </si>
  <si>
    <r>
      <t xml:space="preserve">:Fill the relative figures in </t>
    </r>
    <r>
      <rPr>
        <b/>
        <sz val="22"/>
        <color indexed="10"/>
        <rFont val="Arial"/>
        <family val="2"/>
      </rPr>
      <t>red</t>
    </r>
    <r>
      <rPr>
        <b/>
        <sz val="22"/>
        <color indexed="36"/>
        <rFont val="Arial"/>
        <family val="2"/>
      </rPr>
      <t xml:space="preserve"> coloured cells:</t>
    </r>
  </si>
  <si>
    <t>Area</t>
  </si>
  <si>
    <t>Acre</t>
  </si>
  <si>
    <t>Are</t>
  </si>
  <si>
    <t>hectare</t>
  </si>
  <si>
    <t xml:space="preserve"> Quantity of fertilizers (Kg) for</t>
  </si>
  <si>
    <t>Quantity of fertilizers (Kg) for</t>
  </si>
  <si>
    <r>
      <t xml:space="preserve">Insert the price of 50 kg bag of respective fertilizer in below </t>
    </r>
    <r>
      <rPr>
        <b/>
        <sz val="22"/>
        <color indexed="10"/>
        <rFont val="Arial"/>
        <family val="2"/>
      </rPr>
      <t>red</t>
    </r>
    <r>
      <rPr>
        <b/>
        <sz val="22"/>
        <color indexed="20"/>
        <rFont val="Arial"/>
        <family val="2"/>
      </rPr>
      <t xml:space="preserve"> coloured cells to know the cost of fertilizers</t>
    </r>
  </si>
  <si>
    <t>Total N-P-K (Kg) required for the plot area:</t>
  </si>
  <si>
    <t>Number of trees</t>
  </si>
  <si>
    <t>Total N-P-K (Kg) required:</t>
  </si>
  <si>
    <t>Per tree quantity of fertilizer (Kg)</t>
  </si>
  <si>
    <t>tree</t>
  </si>
  <si>
    <t>1 tree</t>
  </si>
  <si>
    <t xml:space="preserve">Calculation of quantity of fertilizer from recommended doses of nutrient is require a mathemetical knowledge and it is also some what a cumbersome task. </t>
  </si>
  <si>
    <r>
      <t>:Fill the relative figures in</t>
    </r>
    <r>
      <rPr>
        <b/>
        <sz val="22"/>
        <color indexed="10"/>
        <rFont val="Arial"/>
        <family val="2"/>
      </rPr>
      <t xml:space="preserve"> red </t>
    </r>
    <r>
      <rPr>
        <b/>
        <sz val="22"/>
        <color indexed="36"/>
        <rFont val="Arial"/>
        <family val="2"/>
      </rPr>
      <t>coloured cells:</t>
    </r>
  </si>
  <si>
    <t>trees</t>
  </si>
  <si>
    <r>
      <t xml:space="preserve">Insert prices of 50 kg bag of respective fertilizer in below </t>
    </r>
    <r>
      <rPr>
        <b/>
        <sz val="24"/>
        <color indexed="10"/>
        <rFont val="Arial"/>
        <family val="2"/>
      </rPr>
      <t>red</t>
    </r>
    <r>
      <rPr>
        <b/>
        <sz val="24"/>
        <color indexed="20"/>
        <rFont val="Arial"/>
        <family val="2"/>
      </rPr>
      <t xml:space="preserve"> coloured cells to know the cost of fertilizers</t>
    </r>
  </si>
  <si>
    <t>Dose of fertilizer per tree:</t>
  </si>
  <si>
    <t>Hectare:</t>
  </si>
  <si>
    <t>Dose of fertilizer/ha.:</t>
  </si>
  <si>
    <r>
      <rPr>
        <b/>
        <sz val="18"/>
        <color indexed="56"/>
        <rFont val="Arial"/>
        <family val="2"/>
      </rPr>
      <t>Price of 50 Kg bag</t>
    </r>
    <r>
      <rPr>
        <b/>
        <sz val="18"/>
        <color indexed="56"/>
        <rFont val="Proxy 3"/>
        <family val="0"/>
      </rPr>
      <t xml:space="preserve"> </t>
    </r>
    <r>
      <rPr>
        <b/>
        <sz val="18"/>
        <color indexed="56"/>
        <rFont val="Arial"/>
        <family val="2"/>
      </rPr>
      <t>(</t>
    </r>
    <r>
      <rPr>
        <b/>
        <sz val="18"/>
        <color indexed="56"/>
        <rFont val="Rupee Foradian"/>
        <family val="2"/>
      </rPr>
      <t>`</t>
    </r>
    <r>
      <rPr>
        <b/>
        <sz val="18"/>
        <color indexed="56"/>
        <rFont val="Arial"/>
        <family val="2"/>
      </rPr>
      <t>)</t>
    </r>
  </si>
  <si>
    <r>
      <t>Total expenditure (</t>
    </r>
    <r>
      <rPr>
        <b/>
        <sz val="18"/>
        <rFont val="Rupee Foradian"/>
        <family val="2"/>
      </rPr>
      <t>`</t>
    </r>
    <r>
      <rPr>
        <b/>
        <sz val="18"/>
        <rFont val="Arial"/>
        <family val="2"/>
      </rPr>
      <t>):</t>
    </r>
  </si>
  <si>
    <r>
      <t>Total expenditure (</t>
    </r>
    <r>
      <rPr>
        <b/>
        <sz val="18"/>
        <rFont val="Rupee Foradian"/>
        <family val="2"/>
      </rPr>
      <t>`):</t>
    </r>
  </si>
  <si>
    <r>
      <t>Total expenditure (</t>
    </r>
    <r>
      <rPr>
        <b/>
        <sz val="16"/>
        <rFont val="Rupee Foradian"/>
        <family val="2"/>
      </rPr>
      <t>`</t>
    </r>
    <r>
      <rPr>
        <b/>
        <sz val="16"/>
        <rFont val="Arial"/>
        <family val="2"/>
      </rPr>
      <t>):</t>
    </r>
  </si>
  <si>
    <r>
      <t>Price of 50 Kg bag (</t>
    </r>
    <r>
      <rPr>
        <b/>
        <sz val="16"/>
        <color indexed="56"/>
        <rFont val="Rupee Foradian"/>
        <family val="2"/>
      </rPr>
      <t>`</t>
    </r>
    <r>
      <rPr>
        <b/>
        <sz val="16"/>
        <color indexed="56"/>
        <rFont val="Arial"/>
        <family val="2"/>
      </rPr>
      <t>)</t>
    </r>
  </si>
  <si>
    <t>Let your suggestions to be share on E-mail ID jp_makati@nau.in</t>
  </si>
  <si>
    <t>Indication of nutrient deficiency on plant leaves:</t>
  </si>
  <si>
    <t xml:space="preserve">:Calculation of quantity and cost of fertilizers from the requirement of N-P-K (Kg/Area): </t>
  </si>
  <si>
    <t>Total N-P-K (Kg) required for the area:</t>
  </si>
  <si>
    <t>Quantity of fertilizer (Kg) for</t>
  </si>
  <si>
    <t>If recommended dose of Phosphorus exceeds about 2.5 times than the dose of Nitrogen, Nitrogen will be excessed than that of recommended dose by using DAP and the answer of Urea will be negative. In such situation, it is advised to use SSP instead of DAP.</t>
  </si>
  <si>
    <t>View of the calculator will be more clearly effective from the zoom of about 50 %.</t>
  </si>
  <si>
    <r>
      <t>In this calculator, the mostly used two groups of chemical fertilizers (DAP, Murate of Potash and Urea/Ammonium Sulphate and SSP, Murate of Potash and Urea/Ammonium Sulphate) are used. Calculation of Murate of Potash is based on 60% K</t>
    </r>
    <r>
      <rPr>
        <vertAlign val="subscript"/>
        <sz val="18"/>
        <color indexed="9"/>
        <rFont val="Arial"/>
        <family val="2"/>
      </rPr>
      <t>2</t>
    </r>
    <r>
      <rPr>
        <sz val="18"/>
        <color indexed="9"/>
        <rFont val="Arial"/>
        <family val="2"/>
      </rPr>
      <t>O.</t>
    </r>
    <r>
      <rPr>
        <sz val="18"/>
        <color indexed="9"/>
        <rFont val="Arial"/>
        <family val="2"/>
      </rPr>
      <t xml:space="preserve"> [Dap=Di-Ammonium Phosphate; SSP= Single Super Phosphate]</t>
    </r>
  </si>
  <si>
    <r>
      <rPr>
        <sz val="18"/>
        <color indexed="9"/>
        <rFont val="Arial"/>
        <family val="2"/>
      </rPr>
      <t>If length (in meter) and width (in meter) is known for field/farm, then use '</t>
    </r>
    <r>
      <rPr>
        <b/>
        <sz val="18"/>
        <color indexed="10"/>
        <rFont val="Arial"/>
        <family val="2"/>
      </rPr>
      <t>Plot</t>
    </r>
    <r>
      <rPr>
        <sz val="18"/>
        <color indexed="9"/>
        <rFont val="Arial"/>
        <family val="2"/>
      </rPr>
      <t>'</t>
    </r>
    <r>
      <rPr>
        <sz val="18"/>
        <rFont val="Arial"/>
        <family val="2"/>
      </rPr>
      <t xml:space="preserve"> </t>
    </r>
    <r>
      <rPr>
        <sz val="18"/>
        <color indexed="9"/>
        <rFont val="Arial"/>
        <family val="2"/>
      </rPr>
      <t>tab.</t>
    </r>
  </si>
  <si>
    <r>
      <rPr>
        <sz val="18"/>
        <color indexed="9"/>
        <rFont val="Arial"/>
        <family val="2"/>
      </rPr>
      <t>If area (in acre) is known for field/farm, then use</t>
    </r>
    <r>
      <rPr>
        <sz val="18"/>
        <rFont val="Arial"/>
        <family val="2"/>
      </rPr>
      <t xml:space="preserve"> </t>
    </r>
    <r>
      <rPr>
        <sz val="18"/>
        <color indexed="9"/>
        <rFont val="Arial"/>
        <family val="2"/>
      </rPr>
      <t>'</t>
    </r>
    <r>
      <rPr>
        <b/>
        <sz val="18"/>
        <color indexed="17"/>
        <rFont val="Arial"/>
        <family val="2"/>
      </rPr>
      <t>Area</t>
    </r>
    <r>
      <rPr>
        <sz val="18"/>
        <color indexed="9"/>
        <rFont val="Arial"/>
        <family val="2"/>
      </rPr>
      <t xml:space="preserve">' tab. </t>
    </r>
  </si>
  <si>
    <r>
      <rPr>
        <sz val="18"/>
        <color indexed="9"/>
        <rFont val="Arial"/>
        <family val="2"/>
      </rPr>
      <t>If calculation is required for tree, then use '</t>
    </r>
    <r>
      <rPr>
        <b/>
        <sz val="18"/>
        <color indexed="20"/>
        <rFont val="Arial"/>
        <family val="2"/>
      </rPr>
      <t>Tree</t>
    </r>
    <r>
      <rPr>
        <sz val="18"/>
        <color indexed="9"/>
        <rFont val="Arial"/>
        <family val="2"/>
      </rPr>
      <t>' tab.</t>
    </r>
  </si>
  <si>
    <r>
      <rPr>
        <sz val="18"/>
        <color indexed="9"/>
        <rFont val="Arial"/>
        <family val="2"/>
      </rPr>
      <t xml:space="preserve">Needed figures should be filled in </t>
    </r>
    <r>
      <rPr>
        <b/>
        <sz val="18"/>
        <color indexed="10"/>
        <rFont val="Arial"/>
        <family val="2"/>
      </rPr>
      <t>red</t>
    </r>
    <r>
      <rPr>
        <sz val="18"/>
        <rFont val="Arial"/>
        <family val="2"/>
      </rPr>
      <t xml:space="preserve"> </t>
    </r>
    <r>
      <rPr>
        <sz val="18"/>
        <color indexed="9"/>
        <rFont val="Arial"/>
        <family val="2"/>
      </rPr>
      <t>coloured cells.</t>
    </r>
  </si>
  <si>
    <r>
      <rPr>
        <sz val="18"/>
        <color indexed="9"/>
        <rFont val="Arial"/>
        <family val="2"/>
      </rPr>
      <t>The answer of chemical fertilizers and expenditure will be reflected in</t>
    </r>
    <r>
      <rPr>
        <sz val="18"/>
        <rFont val="Arial"/>
        <family val="2"/>
      </rPr>
      <t xml:space="preserve"> </t>
    </r>
    <r>
      <rPr>
        <b/>
        <sz val="18"/>
        <color indexed="13"/>
        <rFont val="Arial"/>
        <family val="2"/>
      </rPr>
      <t>yellow</t>
    </r>
    <r>
      <rPr>
        <sz val="18"/>
        <rFont val="Arial"/>
        <family val="2"/>
      </rPr>
      <t xml:space="preserve"> </t>
    </r>
    <r>
      <rPr>
        <sz val="18"/>
        <color indexed="9"/>
        <rFont val="Arial"/>
        <family val="2"/>
      </rPr>
      <t>coloured cells.</t>
    </r>
  </si>
  <si>
    <r>
      <t xml:space="preserve">Insert the price of 50 kg bag of respective fertilizer  in below </t>
    </r>
    <r>
      <rPr>
        <b/>
        <sz val="22"/>
        <color indexed="10"/>
        <rFont val="Arial"/>
        <family val="2"/>
      </rPr>
      <t>red</t>
    </r>
    <r>
      <rPr>
        <b/>
        <sz val="22"/>
        <color indexed="20"/>
        <rFont val="Arial"/>
        <family val="2"/>
      </rPr>
      <t xml:space="preserve"> coloured cells to know the cost of fertilizers</t>
    </r>
  </si>
  <si>
    <t xml:space="preserve">:Calculation of quantity and cost of fertilizers from the requirement of N-P-K (Kg / trees): </t>
  </si>
</sst>
</file>

<file path=xl/styles.xml><?xml version="1.0" encoding="utf-8"?>
<styleSheet xmlns="http://schemas.openxmlformats.org/spreadsheetml/2006/main">
  <numFmts count="1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120">
    <font>
      <sz val="10"/>
      <name val="Arial"/>
      <family val="0"/>
    </font>
    <font>
      <sz val="11"/>
      <color indexed="8"/>
      <name val="Calibri"/>
      <family val="2"/>
    </font>
    <font>
      <sz val="16"/>
      <name val="Arial"/>
      <family val="2"/>
    </font>
    <font>
      <b/>
      <sz val="16"/>
      <name val="Arial"/>
      <family val="2"/>
    </font>
    <font>
      <b/>
      <sz val="18"/>
      <name val="Arial"/>
      <family val="2"/>
    </font>
    <font>
      <sz val="22"/>
      <name val="Arial"/>
      <family val="2"/>
    </font>
    <font>
      <b/>
      <u val="single"/>
      <sz val="18"/>
      <name val="Arial"/>
      <family val="2"/>
    </font>
    <font>
      <sz val="20"/>
      <name val="Arial"/>
      <family val="2"/>
    </font>
    <font>
      <b/>
      <sz val="16"/>
      <color indexed="56"/>
      <name val="Arial"/>
      <family val="2"/>
    </font>
    <font>
      <b/>
      <sz val="10"/>
      <name val="Arial"/>
      <family val="2"/>
    </font>
    <font>
      <b/>
      <sz val="20"/>
      <name val="Arial"/>
      <family val="2"/>
    </font>
    <font>
      <b/>
      <sz val="22"/>
      <color indexed="36"/>
      <name val="Arial"/>
      <family val="2"/>
    </font>
    <font>
      <b/>
      <sz val="22"/>
      <color indexed="10"/>
      <name val="Arial"/>
      <family val="2"/>
    </font>
    <font>
      <b/>
      <sz val="22"/>
      <color indexed="20"/>
      <name val="Arial"/>
      <family val="2"/>
    </font>
    <font>
      <b/>
      <sz val="22"/>
      <color indexed="13"/>
      <name val="Arial"/>
      <family val="2"/>
    </font>
    <font>
      <b/>
      <sz val="18"/>
      <color indexed="56"/>
      <name val="Arial"/>
      <family val="2"/>
    </font>
    <font>
      <b/>
      <i/>
      <sz val="16"/>
      <name val="Arial"/>
      <family val="2"/>
    </font>
    <font>
      <b/>
      <sz val="22"/>
      <name val="Arial"/>
      <family val="2"/>
    </font>
    <font>
      <b/>
      <sz val="18"/>
      <color indexed="56"/>
      <name val="Proxy 3"/>
      <family val="0"/>
    </font>
    <font>
      <b/>
      <sz val="18"/>
      <color indexed="56"/>
      <name val="Rupee Foradian"/>
      <family val="2"/>
    </font>
    <font>
      <sz val="18"/>
      <name val="Arial"/>
      <family val="2"/>
    </font>
    <font>
      <b/>
      <sz val="18"/>
      <name val="Rupee Foradian"/>
      <family val="2"/>
    </font>
    <font>
      <b/>
      <sz val="24"/>
      <color indexed="20"/>
      <name val="Arial"/>
      <family val="2"/>
    </font>
    <font>
      <b/>
      <sz val="24"/>
      <color indexed="10"/>
      <name val="Arial"/>
      <family val="2"/>
    </font>
    <font>
      <b/>
      <sz val="16"/>
      <name val="Rupee Foradian"/>
      <family val="2"/>
    </font>
    <font>
      <b/>
      <sz val="16"/>
      <color indexed="56"/>
      <name val="Rupee Foradian"/>
      <family val="2"/>
    </font>
    <font>
      <b/>
      <sz val="18"/>
      <color indexed="10"/>
      <name val="Arial"/>
      <family val="2"/>
    </font>
    <font>
      <b/>
      <sz val="12"/>
      <name val="Tahoma"/>
      <family val="2"/>
    </font>
    <font>
      <b/>
      <sz val="16"/>
      <name val="Tahoma"/>
      <family val="2"/>
    </font>
    <font>
      <sz val="18"/>
      <color indexed="9"/>
      <name val="Arial"/>
      <family val="2"/>
    </font>
    <font>
      <vertAlign val="subscript"/>
      <sz val="18"/>
      <color indexed="9"/>
      <name val="Arial"/>
      <family val="2"/>
    </font>
    <font>
      <b/>
      <sz val="18"/>
      <color indexed="17"/>
      <name val="Arial"/>
      <family val="2"/>
    </font>
    <font>
      <b/>
      <sz val="18"/>
      <color indexed="20"/>
      <name val="Arial"/>
      <family val="2"/>
    </font>
    <font>
      <b/>
      <sz val="18"/>
      <color indexed="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30"/>
      <name val="Arial"/>
      <family val="2"/>
    </font>
    <font>
      <b/>
      <sz val="18"/>
      <color indexed="9"/>
      <name val="Arial"/>
      <family val="2"/>
    </font>
    <font>
      <sz val="10"/>
      <color indexed="10"/>
      <name val="Arial"/>
      <family val="2"/>
    </font>
    <font>
      <b/>
      <sz val="36"/>
      <color indexed="36"/>
      <name val="Arial"/>
      <family val="2"/>
    </font>
    <font>
      <sz val="16"/>
      <color indexed="36"/>
      <name val="Arial"/>
      <family val="2"/>
    </font>
    <font>
      <b/>
      <sz val="16"/>
      <color indexed="36"/>
      <name val="Arial"/>
      <family val="2"/>
    </font>
    <font>
      <b/>
      <sz val="10"/>
      <color indexed="9"/>
      <name val="Arial"/>
      <family val="2"/>
    </font>
    <font>
      <b/>
      <sz val="18"/>
      <color indexed="36"/>
      <name val="Arial"/>
      <family val="2"/>
    </font>
    <font>
      <b/>
      <i/>
      <sz val="16"/>
      <color indexed="30"/>
      <name val="Arial"/>
      <family val="2"/>
    </font>
    <font>
      <sz val="16"/>
      <color indexed="10"/>
      <name val="Arial"/>
      <family val="2"/>
    </font>
    <font>
      <b/>
      <sz val="16"/>
      <color indexed="30"/>
      <name val="Arial"/>
      <family val="2"/>
    </font>
    <font>
      <b/>
      <i/>
      <sz val="18"/>
      <color indexed="30"/>
      <name val="Arial"/>
      <family val="2"/>
    </font>
    <font>
      <b/>
      <sz val="20"/>
      <color indexed="36"/>
      <name val="Arial"/>
      <family val="2"/>
    </font>
    <font>
      <b/>
      <u val="single"/>
      <sz val="14"/>
      <color indexed="56"/>
      <name val="Arial"/>
      <family val="2"/>
    </font>
    <font>
      <b/>
      <sz val="14"/>
      <color indexed="56"/>
      <name val="Arial"/>
      <family val="2"/>
    </font>
    <font>
      <b/>
      <sz val="18"/>
      <color indexed="60"/>
      <name val="Arial"/>
      <family val="2"/>
    </font>
    <font>
      <b/>
      <sz val="17"/>
      <color indexed="36"/>
      <name val="Arial"/>
      <family val="2"/>
    </font>
    <font>
      <b/>
      <sz val="20"/>
      <color indexed="60"/>
      <name val="Arial"/>
      <family val="2"/>
    </font>
    <font>
      <sz val="10"/>
      <color indexed="9"/>
      <name val="Arial"/>
      <family val="2"/>
    </font>
    <font>
      <b/>
      <sz val="14"/>
      <color indexed="9"/>
      <name val="Arial"/>
      <family val="2"/>
    </font>
    <font>
      <b/>
      <sz val="22"/>
      <color indexed="9"/>
      <name val="Arial"/>
      <family val="2"/>
    </font>
    <font>
      <b/>
      <u val="single"/>
      <sz val="16"/>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70C0"/>
      <name val="Arial"/>
      <family val="2"/>
    </font>
    <font>
      <b/>
      <sz val="18"/>
      <color theme="0"/>
      <name val="Arial"/>
      <family val="2"/>
    </font>
    <font>
      <b/>
      <sz val="18"/>
      <color rgb="FFFF0000"/>
      <name val="Arial"/>
      <family val="2"/>
    </font>
    <font>
      <sz val="10"/>
      <color rgb="FFFF0000"/>
      <name val="Arial"/>
      <family val="2"/>
    </font>
    <font>
      <b/>
      <sz val="36"/>
      <color rgb="FF7030A0"/>
      <name val="Arial"/>
      <family val="2"/>
    </font>
    <font>
      <sz val="16"/>
      <color rgb="FF7030A0"/>
      <name val="Arial"/>
      <family val="2"/>
    </font>
    <font>
      <b/>
      <sz val="16"/>
      <color rgb="FF7030A0"/>
      <name val="Arial"/>
      <family val="2"/>
    </font>
    <font>
      <b/>
      <sz val="10"/>
      <color theme="0"/>
      <name val="Arial"/>
      <family val="2"/>
    </font>
    <font>
      <b/>
      <sz val="18"/>
      <color rgb="FF7030A0"/>
      <name val="Arial"/>
      <family val="2"/>
    </font>
    <font>
      <b/>
      <i/>
      <sz val="16"/>
      <color rgb="FF0070C0"/>
      <name val="Arial"/>
      <family val="2"/>
    </font>
    <font>
      <sz val="16"/>
      <color rgb="FFFF0000"/>
      <name val="Arial"/>
      <family val="2"/>
    </font>
    <font>
      <b/>
      <sz val="16"/>
      <color rgb="FF0070C0"/>
      <name val="Arial"/>
      <family val="2"/>
    </font>
    <font>
      <b/>
      <sz val="16"/>
      <color rgb="FF002060"/>
      <name val="Arial"/>
      <family val="2"/>
    </font>
    <font>
      <b/>
      <i/>
      <sz val="18"/>
      <color rgb="FF0070C0"/>
      <name val="Arial"/>
      <family val="2"/>
    </font>
    <font>
      <b/>
      <sz val="20"/>
      <color rgb="FF7030A0"/>
      <name val="Arial"/>
      <family val="2"/>
    </font>
    <font>
      <b/>
      <u val="single"/>
      <sz val="14"/>
      <color rgb="FF002060"/>
      <name val="Arial"/>
      <family val="2"/>
    </font>
    <font>
      <b/>
      <sz val="18"/>
      <color rgb="FF002060"/>
      <name val="Arial"/>
      <family val="2"/>
    </font>
    <font>
      <b/>
      <sz val="14"/>
      <color rgb="FF002060"/>
      <name val="Arial"/>
      <family val="2"/>
    </font>
    <font>
      <b/>
      <sz val="18"/>
      <color rgb="FFC00000"/>
      <name val="Arial"/>
      <family val="2"/>
    </font>
    <font>
      <b/>
      <sz val="17"/>
      <color rgb="FF7030A0"/>
      <name val="Arial"/>
      <family val="2"/>
    </font>
    <font>
      <b/>
      <sz val="20"/>
      <color rgb="FFC00000"/>
      <name val="Arial"/>
      <family val="2"/>
    </font>
    <font>
      <sz val="10"/>
      <color theme="0"/>
      <name val="Arial"/>
      <family val="2"/>
    </font>
    <font>
      <b/>
      <sz val="14"/>
      <color theme="0"/>
      <name val="Arial"/>
      <family val="2"/>
    </font>
    <font>
      <sz val="18"/>
      <color theme="0"/>
      <name val="Arial"/>
      <family val="2"/>
    </font>
    <font>
      <b/>
      <sz val="22"/>
      <color theme="0"/>
      <name val="Arial"/>
      <family val="2"/>
    </font>
    <font>
      <b/>
      <u val="single"/>
      <sz val="16"/>
      <color rgb="FF7030A0"/>
      <name val="Arial"/>
      <family val="2"/>
    </font>
    <font>
      <b/>
      <sz val="22"/>
      <color rgb="FF65078B"/>
      <name val="Arial"/>
      <family val="2"/>
    </font>
    <font>
      <b/>
      <sz val="22"/>
      <color rgb="FF7030A0"/>
      <name val="Arial"/>
      <family val="2"/>
    </font>
    <font>
      <b/>
      <sz val="18"/>
      <color rgb="FF002060"/>
      <name val="Proxy 3"/>
      <family val="0"/>
    </font>
    <font>
      <b/>
      <sz val="24"/>
      <color rgb="FF65078B"/>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3"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rgb="FF00B050"/>
        <bgColor indexed="64"/>
      </patternFill>
    </fill>
    <fill>
      <patternFill patternType="solid">
        <fgColor rgb="FF0F253F"/>
        <bgColor indexed="64"/>
      </patternFill>
    </fill>
    <fill>
      <patternFill patternType="solid">
        <fgColor theme="2" tint="-0.24997000396251678"/>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theme="9" tint="-0.24997000396251678"/>
        <bgColor indexed="64"/>
      </patternFill>
    </fill>
    <fill>
      <patternFill patternType="solid">
        <fgColor rgb="FF00B0F0"/>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1" tint="0.2499800026416778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right style="thick"/>
      <top/>
      <bottom/>
    </border>
    <border>
      <left style="thick"/>
      <right style="thick"/>
      <top/>
      <bottom style="thick"/>
    </border>
    <border>
      <left style="thick"/>
      <right/>
      <top/>
      <bottom style="thick"/>
    </border>
    <border>
      <left style="thick"/>
      <right style="thick"/>
      <top/>
      <bottom/>
    </border>
    <border>
      <left/>
      <right style="medium"/>
      <top/>
      <bottom/>
    </border>
    <border>
      <left/>
      <right style="medium"/>
      <top style="medium"/>
      <bottom style="medium"/>
    </border>
    <border>
      <left style="medium"/>
      <right style="medium"/>
      <top/>
      <bottom/>
    </border>
    <border>
      <left style="medium"/>
      <right style="medium"/>
      <top style="medium"/>
      <bottom style="medium"/>
    </border>
    <border>
      <left style="medium"/>
      <right/>
      <top style="medium"/>
      <bottom style="mediu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bottom/>
    </border>
    <border>
      <left/>
      <right/>
      <top style="thin"/>
      <bottom style="thin"/>
    </border>
    <border>
      <left/>
      <right style="thin"/>
      <top style="thin"/>
      <bottom style="thin"/>
    </border>
    <border>
      <left/>
      <right/>
      <top style="medium"/>
      <bottom style="medium"/>
    </border>
    <border>
      <left style="thick"/>
      <right style="thick"/>
      <top style="thick"/>
      <bottom/>
    </border>
    <border>
      <left/>
      <right style="thick"/>
      <top/>
      <bottom style="thick"/>
    </border>
    <border>
      <left/>
      <right/>
      <top/>
      <bottom style="thick"/>
    </border>
    <border>
      <left style="thick"/>
      <right>
        <color indexed="63"/>
      </right>
      <top>
        <color indexed="63"/>
      </top>
      <bottom>
        <color indexed="63"/>
      </bottom>
    </border>
    <border>
      <left style="thick">
        <color rgb="FF00B050"/>
      </left>
      <right style="thick">
        <color rgb="FF00B050"/>
      </right>
      <top style="thick">
        <color rgb="FF00B050"/>
      </top>
      <bottom style="thick">
        <color rgb="FF00B050"/>
      </bottom>
    </border>
    <border>
      <left style="thick"/>
      <right/>
      <top style="thick"/>
      <bottom style="thick"/>
    </border>
    <border>
      <left/>
      <right/>
      <top style="thick"/>
      <bottom style="thick"/>
    </border>
    <border>
      <left/>
      <right style="thick"/>
      <top style="thick"/>
      <bottom style="thick"/>
    </border>
    <border>
      <left style="thin"/>
      <right/>
      <top/>
      <bottom/>
    </border>
    <border>
      <left style="medium"/>
      <right style="thin"/>
      <top style="medium"/>
      <bottom style="medium"/>
    </border>
    <border>
      <left style="thin"/>
      <right style="medium"/>
      <top style="medium"/>
      <bottom style="medium"/>
    </border>
    <border>
      <left style="medium"/>
      <right style="thin"/>
      <top style="medium"/>
      <bottom/>
    </border>
    <border>
      <left style="thin"/>
      <right style="medium"/>
      <top style="medium"/>
      <bottom/>
    </border>
    <border>
      <left style="thin"/>
      <right style="thin"/>
      <top style="medium"/>
      <bottom style="medium"/>
    </border>
    <border>
      <left style="medium"/>
      <right/>
      <top/>
      <bottom/>
    </border>
    <border>
      <left style="thin"/>
      <right/>
      <top style="medium"/>
      <bottom/>
    </border>
    <border>
      <left/>
      <right style="medium"/>
      <top style="medium"/>
      <bottom/>
    </border>
    <border>
      <left/>
      <right/>
      <top style="thick"/>
      <bottom/>
    </border>
    <border>
      <left/>
      <right/>
      <top/>
      <bottom style="medium"/>
    </border>
    <border>
      <left style="medium"/>
      <right/>
      <top style="medium"/>
      <bottom style="thin"/>
    </border>
    <border>
      <left/>
      <right style="medium"/>
      <top style="medium"/>
      <bottom style="thin"/>
    </border>
    <border>
      <left style="medium"/>
      <right/>
      <top style="medium"/>
      <bottom/>
    </border>
    <border>
      <left/>
      <right/>
      <top style="medium"/>
      <bottom/>
    </border>
    <border>
      <left/>
      <right/>
      <top style="thick"/>
      <bottom style="medium"/>
    </border>
    <border>
      <left style="thin"/>
      <right/>
      <top/>
      <bottom style="medium"/>
    </border>
    <border>
      <left/>
      <right style="medium"/>
      <top/>
      <bottom style="medium"/>
    </border>
    <border>
      <left style="medium"/>
      <right style="thin"/>
      <top/>
      <bottom/>
    </border>
    <border>
      <left style="thin"/>
      <right style="thin"/>
      <top/>
      <bottom/>
    </border>
    <border>
      <left style="thin"/>
      <right style="medium"/>
      <top/>
      <bottom/>
    </border>
    <border>
      <left style="thick">
        <color rgb="FF00B050"/>
      </left>
      <right style="thick">
        <color rgb="FF00B050"/>
      </right>
      <top style="thick">
        <color rgb="FF00B050"/>
      </top>
      <bottom>
        <color indexed="63"/>
      </bottom>
    </border>
    <border>
      <left style="thick">
        <color rgb="FF00B050"/>
      </left>
      <right style="thick">
        <color rgb="FF00B050"/>
      </right>
      <top>
        <color indexed="63"/>
      </top>
      <bottom style="thick">
        <color rgb="FF00B050"/>
      </bottom>
    </border>
    <border>
      <left style="thick">
        <color rgb="FF00B050"/>
      </left>
      <right>
        <color indexed="63"/>
      </right>
      <top style="thick">
        <color rgb="FF00B050"/>
      </top>
      <bottom style="thick">
        <color rgb="FF00B050"/>
      </bottom>
    </border>
    <border>
      <left>
        <color indexed="63"/>
      </left>
      <right>
        <color indexed="63"/>
      </right>
      <top style="thick">
        <color rgb="FF00B050"/>
      </top>
      <bottom style="thick">
        <color rgb="FF00B050"/>
      </bottom>
    </border>
    <border>
      <left>
        <color indexed="63"/>
      </left>
      <right style="thick">
        <color rgb="FF00B050"/>
      </right>
      <top style="thick">
        <color rgb="FF00B050"/>
      </top>
      <bottom style="thick">
        <color rgb="FF00B050"/>
      </bottom>
    </border>
    <border>
      <left style="medium"/>
      <right style="medium"/>
      <top style="medium"/>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32">
    <xf numFmtId="0" fontId="0" fillId="0" borderId="0" xfId="0" applyAlignment="1">
      <alignment/>
    </xf>
    <xf numFmtId="0" fontId="0" fillId="4" borderId="0" xfId="0" applyFill="1" applyAlignment="1" applyProtection="1">
      <alignment/>
      <protection/>
    </xf>
    <xf numFmtId="0" fontId="89" fillId="4" borderId="0" xfId="0" applyFont="1" applyFill="1" applyAlignment="1" applyProtection="1">
      <alignment/>
      <protection/>
    </xf>
    <xf numFmtId="2" fontId="90" fillId="4" borderId="0" xfId="0" applyNumberFormat="1" applyFont="1" applyFill="1" applyAlignment="1" applyProtection="1">
      <alignment horizontal="center"/>
      <protection/>
    </xf>
    <xf numFmtId="0" fontId="0" fillId="4" borderId="0" xfId="0" applyFill="1" applyAlignment="1" applyProtection="1">
      <alignment horizontal="center"/>
      <protection/>
    </xf>
    <xf numFmtId="172" fontId="91" fillId="4" borderId="0" xfId="0" applyNumberFormat="1" applyFont="1" applyFill="1" applyAlignment="1" applyProtection="1">
      <alignment horizontal="center"/>
      <protection/>
    </xf>
    <xf numFmtId="172" fontId="0" fillId="4" borderId="0" xfId="0" applyNumberFormat="1" applyFill="1" applyAlignment="1" applyProtection="1">
      <alignment horizontal="center"/>
      <protection/>
    </xf>
    <xf numFmtId="1" fontId="0" fillId="4" borderId="0" xfId="0" applyNumberFormat="1" applyFill="1" applyAlignment="1" applyProtection="1">
      <alignment horizontal="center"/>
      <protection/>
    </xf>
    <xf numFmtId="1" fontId="0" fillId="4" borderId="0" xfId="0" applyNumberFormat="1" applyFill="1" applyAlignment="1" applyProtection="1">
      <alignment/>
      <protection/>
    </xf>
    <xf numFmtId="172" fontId="0" fillId="4" borderId="0" xfId="0" applyNumberFormat="1" applyFill="1" applyAlignment="1" applyProtection="1">
      <alignment/>
      <protection/>
    </xf>
    <xf numFmtId="0" fontId="0" fillId="33" borderId="0" xfId="0" applyFill="1" applyAlignment="1" applyProtection="1">
      <alignment vertical="center"/>
      <protection/>
    </xf>
    <xf numFmtId="0" fontId="92" fillId="33" borderId="0" xfId="0" applyFont="1" applyFill="1" applyAlignment="1" applyProtection="1">
      <alignment vertical="center"/>
      <protection/>
    </xf>
    <xf numFmtId="0" fontId="0" fillId="0" borderId="0" xfId="0" applyFill="1" applyAlignment="1" applyProtection="1">
      <alignment vertical="center"/>
      <protection/>
    </xf>
    <xf numFmtId="0" fontId="93" fillId="0" borderId="0" xfId="0" applyFont="1" applyFill="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horizontal="left" vertical="center"/>
      <protection/>
    </xf>
    <xf numFmtId="172" fontId="3" fillId="0" borderId="0" xfId="0" applyNumberFormat="1" applyFont="1" applyFill="1" applyBorder="1" applyAlignment="1" applyProtection="1">
      <alignment horizontal="center" vertical="center" wrapText="1"/>
      <protection/>
    </xf>
    <xf numFmtId="0" fontId="94" fillId="0" borderId="0" xfId="0" applyFont="1" applyFill="1" applyAlignment="1" applyProtection="1">
      <alignment vertical="center"/>
      <protection/>
    </xf>
    <xf numFmtId="0" fontId="95" fillId="34" borderId="0" xfId="0" applyFont="1" applyFill="1" applyAlignment="1" applyProtection="1">
      <alignment horizontal="center" vertical="center"/>
      <protection/>
    </xf>
    <xf numFmtId="0" fontId="0" fillId="0" borderId="0" xfId="0" applyFill="1" applyBorder="1" applyAlignment="1" applyProtection="1">
      <alignment vertical="center"/>
      <protection/>
    </xf>
    <xf numFmtId="2" fontId="4" fillId="35" borderId="10" xfId="0" applyNumberFormat="1" applyFont="1" applyFill="1" applyBorder="1" applyAlignment="1" applyProtection="1">
      <alignment horizontal="center" vertical="center"/>
      <protection locked="0"/>
    </xf>
    <xf numFmtId="172" fontId="3" fillId="36" borderId="10" xfId="0" applyNumberFormat="1" applyFont="1" applyFill="1" applyBorder="1" applyAlignment="1" applyProtection="1">
      <alignment horizontal="center" vertical="center" wrapText="1"/>
      <protection/>
    </xf>
    <xf numFmtId="0" fontId="95" fillId="0" borderId="11" xfId="0" applyFont="1" applyFill="1" applyBorder="1" applyAlignment="1" applyProtection="1">
      <alignment vertical="center"/>
      <protection/>
    </xf>
    <xf numFmtId="0" fontId="0" fillId="37" borderId="0" xfId="0" applyFill="1" applyAlignment="1" applyProtection="1">
      <alignment vertical="center"/>
      <protection/>
    </xf>
    <xf numFmtId="0" fontId="2" fillId="37" borderId="0" xfId="0" applyFont="1" applyFill="1" applyAlignment="1" applyProtection="1">
      <alignment vertical="center"/>
      <protection/>
    </xf>
    <xf numFmtId="0" fontId="96" fillId="33" borderId="0" xfId="0" applyFont="1" applyFill="1" applyAlignment="1" applyProtection="1">
      <alignment horizontal="center" vertical="center"/>
      <protection/>
    </xf>
    <xf numFmtId="172" fontId="2" fillId="37" borderId="0" xfId="0" applyNumberFormat="1" applyFont="1" applyFill="1" applyAlignment="1" applyProtection="1">
      <alignment horizontal="center" vertical="center"/>
      <protection/>
    </xf>
    <xf numFmtId="172" fontId="4" fillId="37" borderId="0" xfId="0" applyNumberFormat="1" applyFont="1" applyFill="1" applyBorder="1" applyAlignment="1" applyProtection="1">
      <alignment horizontal="center" vertical="center" wrapText="1"/>
      <protection/>
    </xf>
    <xf numFmtId="172" fontId="97" fillId="38"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97" fillId="37" borderId="0" xfId="0" applyFont="1" applyFill="1" applyAlignment="1" applyProtection="1">
      <alignment vertical="center"/>
      <protection/>
    </xf>
    <xf numFmtId="0" fontId="4" fillId="16" borderId="0" xfId="0" applyFont="1" applyFill="1" applyAlignment="1" applyProtection="1">
      <alignment vertical="center"/>
      <protection/>
    </xf>
    <xf numFmtId="0" fontId="4" fillId="39" borderId="0" xfId="0" applyFont="1" applyFill="1" applyAlignment="1" applyProtection="1">
      <alignment vertical="center"/>
      <protection/>
    </xf>
    <xf numFmtId="0" fontId="95" fillId="0" borderId="0" xfId="0" applyFont="1" applyFill="1" applyBorder="1" applyAlignment="1" applyProtection="1">
      <alignment vertical="center"/>
      <protection/>
    </xf>
    <xf numFmtId="0" fontId="0" fillId="34" borderId="0" xfId="0" applyFill="1" applyBorder="1" applyAlignment="1" applyProtection="1">
      <alignment vertical="center"/>
      <protection/>
    </xf>
    <xf numFmtId="172" fontId="3" fillId="0" borderId="12" xfId="0" applyNumberFormat="1" applyFont="1" applyFill="1" applyBorder="1" applyAlignment="1" applyProtection="1">
      <alignment horizontal="center" vertical="center" wrapText="1"/>
      <protection/>
    </xf>
    <xf numFmtId="172" fontId="3" fillId="0" borderId="13" xfId="0" applyNumberFormat="1" applyFont="1" applyFill="1" applyBorder="1" applyAlignment="1" applyProtection="1">
      <alignment horizontal="center" vertical="center" wrapText="1"/>
      <protection/>
    </xf>
    <xf numFmtId="0" fontId="3" fillId="16" borderId="0" xfId="0" applyFont="1" applyFill="1" applyAlignment="1" applyProtection="1">
      <alignment horizontal="left" vertical="center"/>
      <protection/>
    </xf>
    <xf numFmtId="0" fontId="2" fillId="0" borderId="0" xfId="0" applyFont="1" applyFill="1" applyBorder="1" applyAlignment="1" applyProtection="1">
      <alignment vertical="center"/>
      <protection/>
    </xf>
    <xf numFmtId="2" fontId="98" fillId="40" borderId="0" xfId="0" applyNumberFormat="1" applyFont="1" applyFill="1" applyBorder="1" applyAlignment="1" applyProtection="1">
      <alignment horizontal="center"/>
      <protection/>
    </xf>
    <xf numFmtId="0" fontId="98" fillId="40" borderId="0" xfId="0" applyFont="1" applyFill="1" applyBorder="1" applyAlignment="1" applyProtection="1">
      <alignment horizontal="center"/>
      <protection/>
    </xf>
    <xf numFmtId="0" fontId="0" fillId="40" borderId="0" xfId="0" applyFill="1" applyAlignment="1" applyProtection="1">
      <alignment/>
      <protection/>
    </xf>
    <xf numFmtId="0" fontId="99" fillId="40" borderId="0" xfId="0" applyFont="1" applyFill="1" applyAlignment="1" applyProtection="1">
      <alignment vertical="center"/>
      <protection/>
    </xf>
    <xf numFmtId="172" fontId="3" fillId="0" borderId="14"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0" fillId="40" borderId="0" xfId="0" applyFill="1" applyAlignment="1" applyProtection="1">
      <alignment horizontal="center" vertical="center"/>
      <protection/>
    </xf>
    <xf numFmtId="0" fontId="3" fillId="40" borderId="0" xfId="0" applyFont="1" applyFill="1" applyAlignment="1" applyProtection="1">
      <alignment horizontal="center" vertical="center"/>
      <protection/>
    </xf>
    <xf numFmtId="0" fontId="9" fillId="40" borderId="0" xfId="0" applyFont="1" applyFill="1" applyAlignment="1" applyProtection="1">
      <alignment/>
      <protection/>
    </xf>
    <xf numFmtId="0" fontId="95" fillId="0" borderId="0" xfId="0" applyFont="1" applyFill="1" applyBorder="1" applyAlignment="1" applyProtection="1">
      <alignment horizontal="left" vertical="center"/>
      <protection/>
    </xf>
    <xf numFmtId="0" fontId="3" fillId="40" borderId="0" xfId="0" applyFont="1" applyFill="1" applyAlignment="1" applyProtection="1">
      <alignment horizontal="center" vertical="center"/>
      <protection/>
    </xf>
    <xf numFmtId="0" fontId="100" fillId="4" borderId="0" xfId="0" applyFont="1" applyFill="1" applyAlignment="1" applyProtection="1">
      <alignment/>
      <protection/>
    </xf>
    <xf numFmtId="0" fontId="3" fillId="0" borderId="0" xfId="0" applyFont="1" applyFill="1" applyAlignment="1" applyProtection="1">
      <alignment vertical="center"/>
      <protection/>
    </xf>
    <xf numFmtId="0" fontId="3" fillId="4" borderId="0" xfId="0" applyFont="1" applyFill="1" applyAlignment="1" applyProtection="1">
      <alignment/>
      <protection/>
    </xf>
    <xf numFmtId="172" fontId="3" fillId="38" borderId="0" xfId="0" applyNumberFormat="1" applyFont="1" applyFill="1" applyAlignment="1" applyProtection="1">
      <alignment horizontal="center" vertical="center"/>
      <protection/>
    </xf>
    <xf numFmtId="0" fontId="0" fillId="41" borderId="0" xfId="0" applyFill="1" applyAlignment="1" applyProtection="1">
      <alignment/>
      <protection/>
    </xf>
    <xf numFmtId="172" fontId="97" fillId="38" borderId="15" xfId="0" applyNumberFormat="1" applyFont="1" applyFill="1" applyBorder="1" applyAlignment="1" applyProtection="1">
      <alignment horizontal="center" vertical="center"/>
      <protection/>
    </xf>
    <xf numFmtId="0" fontId="4" fillId="41" borderId="15" xfId="0" applyFont="1" applyFill="1" applyBorder="1" applyAlignment="1" applyProtection="1">
      <alignment/>
      <protection/>
    </xf>
    <xf numFmtId="0" fontId="6" fillId="41" borderId="0" xfId="0" applyFont="1" applyFill="1" applyBorder="1" applyAlignment="1" applyProtection="1">
      <alignment horizontal="left" vertical="center"/>
      <protection/>
    </xf>
    <xf numFmtId="0" fontId="4" fillId="41" borderId="0" xfId="0" applyFont="1" applyFill="1" applyAlignment="1" applyProtection="1">
      <alignment vertical="center"/>
      <protection/>
    </xf>
    <xf numFmtId="0" fontId="4" fillId="42" borderId="16" xfId="0" applyFont="1" applyFill="1" applyBorder="1" applyAlignment="1" applyProtection="1">
      <alignment horizontal="left" vertical="center"/>
      <protection/>
    </xf>
    <xf numFmtId="0" fontId="3" fillId="40" borderId="17" xfId="0" applyFont="1" applyFill="1" applyBorder="1" applyAlignment="1" applyProtection="1">
      <alignment vertical="center"/>
      <protection/>
    </xf>
    <xf numFmtId="172" fontId="97" fillId="40" borderId="17" xfId="0" applyNumberFormat="1" applyFont="1" applyFill="1" applyBorder="1" applyAlignment="1" applyProtection="1">
      <alignment horizontal="center" vertical="center"/>
      <protection/>
    </xf>
    <xf numFmtId="0" fontId="97" fillId="0" borderId="0" xfId="0" applyFont="1" applyFill="1" applyAlignment="1" applyProtection="1">
      <alignment horizontal="left" vertical="center"/>
      <protection/>
    </xf>
    <xf numFmtId="0" fontId="101" fillId="43" borderId="0" xfId="0" applyFont="1" applyFill="1" applyAlignment="1" applyProtection="1">
      <alignment horizontal="center" vertical="center" wrapText="1"/>
      <protection/>
    </xf>
    <xf numFmtId="0" fontId="4" fillId="41" borderId="0" xfId="0" applyFont="1" applyFill="1" applyAlignment="1" applyProtection="1">
      <alignment/>
      <protection/>
    </xf>
    <xf numFmtId="0" fontId="4" fillId="41" borderId="15" xfId="0" applyFont="1" applyFill="1" applyBorder="1" applyAlignment="1" applyProtection="1">
      <alignment vertical="center"/>
      <protection/>
    </xf>
    <xf numFmtId="0" fontId="2" fillId="40" borderId="0" xfId="0" applyFont="1" applyFill="1" applyAlignment="1" applyProtection="1">
      <alignment horizontal="center" vertical="center"/>
      <protection/>
    </xf>
    <xf numFmtId="0" fontId="7" fillId="40" borderId="0" xfId="0" applyFont="1" applyFill="1" applyAlignment="1" applyProtection="1">
      <alignment horizontal="center" vertical="center"/>
      <protection/>
    </xf>
    <xf numFmtId="0" fontId="101" fillId="40" borderId="0" xfId="0" applyFont="1" applyFill="1" applyAlignment="1" applyProtection="1">
      <alignment horizontal="center"/>
      <protection/>
    </xf>
    <xf numFmtId="172" fontId="3" fillId="38" borderId="0" xfId="0" applyNumberFormat="1" applyFont="1" applyFill="1" applyBorder="1" applyAlignment="1" applyProtection="1">
      <alignment/>
      <protection/>
    </xf>
    <xf numFmtId="2" fontId="102" fillId="38" borderId="18" xfId="0" applyNumberFormat="1" applyFont="1" applyFill="1" applyBorder="1" applyAlignment="1" applyProtection="1">
      <alignment horizontal="center"/>
      <protection/>
    </xf>
    <xf numFmtId="1" fontId="101" fillId="44" borderId="19" xfId="0" applyNumberFormat="1" applyFont="1" applyFill="1" applyBorder="1" applyAlignment="1" applyProtection="1">
      <alignment horizontal="right" vertical="center"/>
      <protection/>
    </xf>
    <xf numFmtId="0" fontId="101" fillId="44" borderId="16" xfId="0" applyFont="1" applyFill="1" applyBorder="1" applyAlignment="1" applyProtection="1">
      <alignment horizontal="left" vertical="center"/>
      <protection/>
    </xf>
    <xf numFmtId="172" fontId="4" fillId="41" borderId="0" xfId="0" applyNumberFormat="1" applyFont="1" applyFill="1" applyAlignment="1" applyProtection="1">
      <alignment horizontal="center" vertical="center"/>
      <protection/>
    </xf>
    <xf numFmtId="2" fontId="3" fillId="38" borderId="10" xfId="0" applyNumberFormat="1" applyFont="1" applyFill="1" applyBorder="1" applyAlignment="1" applyProtection="1">
      <alignment horizontal="center" vertical="center"/>
      <protection/>
    </xf>
    <xf numFmtId="172" fontId="4" fillId="45" borderId="0" xfId="0" applyNumberFormat="1"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103" fillId="0" borderId="0" xfId="0" applyFont="1" applyFill="1" applyAlignment="1" applyProtection="1">
      <alignment vertical="center"/>
      <protection/>
    </xf>
    <xf numFmtId="0" fontId="97" fillId="0" borderId="0" xfId="0" applyFont="1" applyFill="1" applyAlignment="1" applyProtection="1">
      <alignment horizontal="center" vertical="center" wrapText="1"/>
      <protection/>
    </xf>
    <xf numFmtId="0" fontId="0" fillId="0" borderId="0" xfId="0" applyAlignment="1">
      <alignment vertical="center"/>
    </xf>
    <xf numFmtId="0" fontId="97" fillId="0" borderId="0" xfId="0" applyFont="1" applyFill="1" applyBorder="1" applyAlignment="1" applyProtection="1">
      <alignment horizontal="center" vertical="center" wrapText="1"/>
      <protection/>
    </xf>
    <xf numFmtId="0" fontId="0" fillId="40" borderId="0" xfId="0" applyFont="1" applyFill="1" applyAlignment="1" applyProtection="1">
      <alignment/>
      <protection/>
    </xf>
    <xf numFmtId="0" fontId="104" fillId="42" borderId="20" xfId="0" applyFont="1" applyFill="1" applyBorder="1" applyAlignment="1" applyProtection="1">
      <alignment horizontal="left" vertical="center"/>
      <protection/>
    </xf>
    <xf numFmtId="0" fontId="105" fillId="42" borderId="20" xfId="0" applyFont="1" applyFill="1" applyBorder="1" applyAlignment="1" applyProtection="1">
      <alignment horizontal="left" vertical="center"/>
      <protection/>
    </xf>
    <xf numFmtId="0" fontId="106" fillId="42" borderId="20" xfId="0" applyFont="1" applyFill="1" applyBorder="1" applyAlignment="1" applyProtection="1">
      <alignment horizontal="left" vertical="center"/>
      <protection/>
    </xf>
    <xf numFmtId="2" fontId="105" fillId="42" borderId="20" xfId="0" applyNumberFormat="1" applyFont="1" applyFill="1" applyBorder="1" applyAlignment="1" applyProtection="1">
      <alignment horizontal="center" vertical="center"/>
      <protection/>
    </xf>
    <xf numFmtId="2" fontId="106" fillId="42" borderId="20" xfId="0" applyNumberFormat="1" applyFont="1" applyFill="1" applyBorder="1" applyAlignment="1" applyProtection="1">
      <alignment horizontal="left" vertical="center"/>
      <protection/>
    </xf>
    <xf numFmtId="2" fontId="105" fillId="42" borderId="20" xfId="0" applyNumberFormat="1" applyFont="1" applyFill="1" applyBorder="1" applyAlignment="1" applyProtection="1">
      <alignment horizontal="left" vertical="center"/>
      <protection/>
    </xf>
    <xf numFmtId="0" fontId="3" fillId="40" borderId="0" xfId="0" applyFont="1" applyFill="1" applyAlignment="1" applyProtection="1">
      <alignment vertical="center"/>
      <protection/>
    </xf>
    <xf numFmtId="0" fontId="4" fillId="16" borderId="0" xfId="0" applyFont="1" applyFill="1" applyAlignment="1" applyProtection="1">
      <alignment horizontal="left" vertical="center"/>
      <protection/>
    </xf>
    <xf numFmtId="0" fontId="4" fillId="16" borderId="0" xfId="0" applyFont="1" applyFill="1" applyAlignment="1" applyProtection="1">
      <alignment horizontal="right" vertical="center"/>
      <protection/>
    </xf>
    <xf numFmtId="0" fontId="4" fillId="35" borderId="21" xfId="0" applyFont="1" applyFill="1" applyBorder="1" applyAlignment="1" applyProtection="1">
      <alignment horizontal="center"/>
      <protection locked="0"/>
    </xf>
    <xf numFmtId="0" fontId="89" fillId="16" borderId="0" xfId="0" applyFont="1" applyFill="1" applyAlignment="1" applyProtection="1">
      <alignment horizontal="right" vertical="center"/>
      <protection/>
    </xf>
    <xf numFmtId="0" fontId="20" fillId="40" borderId="0" xfId="0" applyFont="1" applyFill="1" applyAlignment="1" applyProtection="1">
      <alignment/>
      <protection/>
    </xf>
    <xf numFmtId="0" fontId="4" fillId="39" borderId="21" xfId="0" applyFont="1" applyFill="1" applyBorder="1" applyAlignment="1" applyProtection="1">
      <alignment horizontal="center"/>
      <protection/>
    </xf>
    <xf numFmtId="0" fontId="107" fillId="16" borderId="0" xfId="0" applyFont="1" applyFill="1" applyAlignment="1" applyProtection="1">
      <alignment horizontal="right" vertical="center"/>
      <protection/>
    </xf>
    <xf numFmtId="0" fontId="4" fillId="46" borderId="21" xfId="0" applyFont="1" applyFill="1" applyBorder="1" applyAlignment="1" applyProtection="1">
      <alignment horizontal="right" vertical="center"/>
      <protection/>
    </xf>
    <xf numFmtId="0" fontId="4" fillId="40" borderId="0" xfId="0" applyFont="1" applyFill="1" applyAlignment="1" applyProtection="1">
      <alignment vertical="center"/>
      <protection/>
    </xf>
    <xf numFmtId="0" fontId="20" fillId="43" borderId="0" xfId="0" applyFont="1" applyFill="1" applyAlignment="1" applyProtection="1">
      <alignment horizontal="center" vertical="center"/>
      <protection/>
    </xf>
    <xf numFmtId="0" fontId="20" fillId="43" borderId="0" xfId="0" applyFont="1" applyFill="1" applyAlignment="1" applyProtection="1">
      <alignment/>
      <protection/>
    </xf>
    <xf numFmtId="0" fontId="4" fillId="40" borderId="0" xfId="0" applyFont="1" applyFill="1" applyAlignment="1" applyProtection="1">
      <alignment/>
      <protection/>
    </xf>
    <xf numFmtId="0" fontId="6" fillId="42" borderId="20" xfId="0" applyFont="1" applyFill="1" applyBorder="1" applyAlignment="1" applyProtection="1">
      <alignment horizontal="left" vertical="center"/>
      <protection/>
    </xf>
    <xf numFmtId="0" fontId="4" fillId="39" borderId="22" xfId="0" applyFont="1" applyFill="1" applyBorder="1" applyAlignment="1" applyProtection="1">
      <alignment horizontal="center"/>
      <protection/>
    </xf>
    <xf numFmtId="0" fontId="4" fillId="46" borderId="23" xfId="0" applyFont="1" applyFill="1" applyBorder="1" applyAlignment="1" applyProtection="1">
      <alignment horizontal="right" vertical="center"/>
      <protection/>
    </xf>
    <xf numFmtId="2" fontId="105" fillId="43" borderId="0" xfId="0" applyNumberFormat="1" applyFont="1" applyFill="1" applyAlignment="1" applyProtection="1">
      <alignment vertical="top"/>
      <protection/>
    </xf>
    <xf numFmtId="0" fontId="105" fillId="43" borderId="0" xfId="0" applyFont="1" applyFill="1" applyAlignment="1" applyProtection="1">
      <alignment vertical="top"/>
      <protection/>
    </xf>
    <xf numFmtId="0" fontId="96" fillId="33" borderId="0" xfId="0" applyFont="1" applyFill="1" applyAlignment="1" applyProtection="1">
      <alignment horizontal="center" vertical="top" textRotation="90"/>
      <protection/>
    </xf>
    <xf numFmtId="0" fontId="0" fillId="40" borderId="0" xfId="0" applyFill="1" applyAlignment="1" applyProtection="1">
      <alignment vertical="top"/>
      <protection/>
    </xf>
    <xf numFmtId="0" fontId="101" fillId="43" borderId="0" xfId="0" applyFont="1" applyFill="1" applyAlignment="1" applyProtection="1">
      <alignment horizontal="center" vertical="top" wrapText="1"/>
      <protection/>
    </xf>
    <xf numFmtId="2" fontId="105" fillId="43" borderId="0" xfId="0" applyNumberFormat="1" applyFont="1" applyFill="1" applyAlignment="1" applyProtection="1">
      <alignment horizontal="right" vertical="top"/>
      <protection/>
    </xf>
    <xf numFmtId="0" fontId="0" fillId="0" borderId="0" xfId="0" applyAlignment="1" applyProtection="1">
      <alignment horizontal="center" vertical="top"/>
      <protection/>
    </xf>
    <xf numFmtId="0" fontId="0" fillId="40" borderId="0" xfId="0" applyFill="1" applyAlignment="1" applyProtection="1">
      <alignment horizontal="center" vertical="top"/>
      <protection/>
    </xf>
    <xf numFmtId="0" fontId="20" fillId="43" borderId="0" xfId="0" applyFont="1" applyFill="1" applyAlignment="1" applyProtection="1">
      <alignment horizontal="center" vertical="top"/>
      <protection/>
    </xf>
    <xf numFmtId="0" fontId="20" fillId="43" borderId="0" xfId="0" applyFont="1" applyFill="1" applyAlignment="1" applyProtection="1">
      <alignment vertical="top"/>
      <protection/>
    </xf>
    <xf numFmtId="0" fontId="96" fillId="33" borderId="0" xfId="0" applyFont="1" applyFill="1" applyAlignment="1" applyProtection="1">
      <alignment horizontal="center" vertical="top" textRotation="180"/>
      <protection/>
    </xf>
    <xf numFmtId="0" fontId="0" fillId="4" borderId="0" xfId="0" applyFill="1" applyAlignment="1" applyProtection="1">
      <alignment vertical="top"/>
      <protection/>
    </xf>
    <xf numFmtId="0" fontId="3" fillId="40" borderId="24" xfId="0" applyFont="1" applyFill="1" applyBorder="1" applyAlignment="1" applyProtection="1">
      <alignment vertical="center"/>
      <protection/>
    </xf>
    <xf numFmtId="0" fontId="105" fillId="43" borderId="0" xfId="0" applyFont="1" applyFill="1" applyAlignment="1" applyProtection="1">
      <alignment vertical="center"/>
      <protection/>
    </xf>
    <xf numFmtId="0" fontId="3" fillId="46" borderId="25" xfId="0" applyFont="1" applyFill="1" applyBorder="1" applyAlignment="1" applyProtection="1">
      <alignment horizontal="right" vertical="center"/>
      <protection/>
    </xf>
    <xf numFmtId="0" fontId="3" fillId="46" borderId="26" xfId="0" applyFont="1" applyFill="1" applyBorder="1" applyAlignment="1" applyProtection="1">
      <alignment horizontal="right" vertical="center"/>
      <protection/>
    </xf>
    <xf numFmtId="0" fontId="3" fillId="46" borderId="23" xfId="0" applyFont="1" applyFill="1" applyBorder="1" applyAlignment="1" applyProtection="1">
      <alignment horizontal="right" vertical="center"/>
      <protection/>
    </xf>
    <xf numFmtId="0" fontId="4" fillId="42" borderId="20" xfId="0" applyFont="1" applyFill="1" applyBorder="1" applyAlignment="1" applyProtection="1">
      <alignment horizontal="left" vertical="center"/>
      <protection/>
    </xf>
    <xf numFmtId="0" fontId="108" fillId="0" borderId="0" xfId="0" applyFont="1" applyFill="1" applyAlignment="1" applyProtection="1">
      <alignment horizontal="left" vertical="center"/>
      <protection/>
    </xf>
    <xf numFmtId="0" fontId="97" fillId="19" borderId="0" xfId="0" applyFont="1" applyFill="1" applyAlignment="1" applyProtection="1">
      <alignment horizontal="center" vertical="center"/>
      <protection/>
    </xf>
    <xf numFmtId="0" fontId="0" fillId="19" borderId="0" xfId="0" applyFill="1" applyAlignment="1" applyProtection="1">
      <alignment vertical="center"/>
      <protection/>
    </xf>
    <xf numFmtId="0" fontId="109" fillId="40" borderId="0" xfId="0" applyFont="1" applyFill="1" applyAlignment="1" applyProtection="1">
      <alignment horizontal="center" vertical="center"/>
      <protection/>
    </xf>
    <xf numFmtId="172" fontId="4" fillId="45" borderId="0" xfId="0" applyNumberFormat="1" applyFont="1" applyFill="1" applyAlignment="1" applyProtection="1">
      <alignment horizontal="center" vertical="center"/>
      <protection/>
    </xf>
    <xf numFmtId="0" fontId="4" fillId="16" borderId="0" xfId="0" applyFont="1" applyFill="1" applyAlignment="1" applyProtection="1">
      <alignment horizontal="right" vertical="center"/>
      <protection/>
    </xf>
    <xf numFmtId="0" fontId="89" fillId="16" borderId="0" xfId="0" applyFont="1" applyFill="1" applyAlignment="1" applyProtection="1">
      <alignment horizontal="right" vertical="center"/>
      <protection/>
    </xf>
    <xf numFmtId="0" fontId="96" fillId="33" borderId="0" xfId="0" applyFont="1" applyFill="1" applyAlignment="1" applyProtection="1">
      <alignment horizontal="center" vertical="center" textRotation="90"/>
      <protection/>
    </xf>
    <xf numFmtId="0" fontId="96" fillId="33" borderId="0" xfId="0" applyFont="1" applyFill="1" applyAlignment="1" applyProtection="1">
      <alignment horizontal="center" vertical="center" textRotation="180"/>
      <protection/>
    </xf>
    <xf numFmtId="0" fontId="96" fillId="33" borderId="0" xfId="0" applyFont="1" applyFill="1" applyAlignment="1" applyProtection="1">
      <alignment horizontal="center" vertical="center"/>
      <protection/>
    </xf>
    <xf numFmtId="0" fontId="107" fillId="16" borderId="0" xfId="0" applyFont="1" applyFill="1" applyAlignment="1" applyProtection="1">
      <alignment horizontal="right" vertical="center"/>
      <protection/>
    </xf>
    <xf numFmtId="0" fontId="101" fillId="43" borderId="0" xfId="0" applyFont="1" applyFill="1" applyAlignment="1" applyProtection="1">
      <alignment horizontal="center" vertical="center" wrapText="1"/>
      <protection/>
    </xf>
    <xf numFmtId="0" fontId="101" fillId="43" borderId="20" xfId="0" applyFont="1" applyFill="1" applyBorder="1" applyAlignment="1" applyProtection="1">
      <alignment horizontal="center" vertical="center" wrapText="1"/>
      <protection/>
    </xf>
    <xf numFmtId="0" fontId="101" fillId="44" borderId="16" xfId="0" applyFont="1" applyFill="1" applyBorder="1" applyAlignment="1" applyProtection="1">
      <alignment horizontal="center" vertical="center"/>
      <protection/>
    </xf>
    <xf numFmtId="0" fontId="4" fillId="42" borderId="27" xfId="0" applyFont="1" applyFill="1" applyBorder="1" applyAlignment="1" applyProtection="1">
      <alignment horizontal="center" vertical="center"/>
      <protection/>
    </xf>
    <xf numFmtId="0" fontId="96" fillId="33" borderId="0" xfId="0" applyFont="1" applyFill="1" applyAlignment="1" applyProtection="1">
      <alignment vertical="center"/>
      <protection/>
    </xf>
    <xf numFmtId="0" fontId="0" fillId="16" borderId="0" xfId="0" applyFill="1" applyAlignment="1" applyProtection="1">
      <alignment/>
      <protection/>
    </xf>
    <xf numFmtId="0" fontId="97" fillId="12" borderId="28" xfId="0" applyFont="1" applyFill="1" applyBorder="1" applyAlignment="1" applyProtection="1">
      <alignment horizontal="center" vertical="center"/>
      <protection/>
    </xf>
    <xf numFmtId="0" fontId="0" fillId="19" borderId="29" xfId="0" applyFill="1" applyBorder="1" applyAlignment="1" applyProtection="1">
      <alignment/>
      <protection/>
    </xf>
    <xf numFmtId="0" fontId="97" fillId="0" borderId="0" xfId="0" applyFont="1" applyFill="1" applyAlignment="1" applyProtection="1">
      <alignment horizontal="right" vertical="center"/>
      <protection/>
    </xf>
    <xf numFmtId="1" fontId="4" fillId="35" borderId="10" xfId="0" applyNumberFormat="1" applyFont="1" applyFill="1" applyBorder="1" applyAlignment="1" applyProtection="1">
      <alignment horizontal="center" vertical="center"/>
      <protection locked="0"/>
    </xf>
    <xf numFmtId="0" fontId="97" fillId="0" borderId="0" xfId="0" applyFont="1" applyFill="1" applyBorder="1" applyAlignment="1" applyProtection="1">
      <alignment horizontal="center" vertical="center"/>
      <protection/>
    </xf>
    <xf numFmtId="0" fontId="97" fillId="0" borderId="0" xfId="0" applyFont="1" applyFill="1" applyBorder="1" applyAlignment="1" applyProtection="1">
      <alignment vertical="center"/>
      <protection/>
    </xf>
    <xf numFmtId="0" fontId="97" fillId="19" borderId="0" xfId="0" applyFont="1" applyFill="1" applyBorder="1" applyAlignment="1" applyProtection="1">
      <alignment horizontal="center" vertical="center" wrapText="1"/>
      <protection/>
    </xf>
    <xf numFmtId="0" fontId="97" fillId="19" borderId="30" xfId="0" applyFont="1" applyFill="1" applyBorder="1" applyAlignment="1" applyProtection="1">
      <alignment vertical="center" wrapText="1"/>
      <protection/>
    </xf>
    <xf numFmtId="0" fontId="3" fillId="40" borderId="0" xfId="0" applyFont="1" applyFill="1" applyBorder="1" applyAlignment="1" applyProtection="1">
      <alignment vertical="center"/>
      <protection/>
    </xf>
    <xf numFmtId="0" fontId="4" fillId="46" borderId="18" xfId="0" applyFont="1" applyFill="1" applyBorder="1" applyAlignment="1" applyProtection="1">
      <alignment horizontal="center" vertical="center" wrapText="1"/>
      <protection/>
    </xf>
    <xf numFmtId="0" fontId="3" fillId="0" borderId="0" xfId="0" applyFont="1" applyAlignment="1" applyProtection="1">
      <alignment/>
      <protection/>
    </xf>
    <xf numFmtId="0" fontId="95" fillId="0" borderId="0" xfId="0" applyFont="1" applyFill="1" applyAlignment="1" applyProtection="1">
      <alignment horizontal="center" vertical="center"/>
      <protection/>
    </xf>
    <xf numFmtId="1" fontId="4" fillId="0" borderId="0" xfId="0" applyNumberFormat="1"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2" fontId="4" fillId="36" borderId="10" xfId="0" applyNumberFormat="1" applyFont="1" applyFill="1" applyBorder="1" applyAlignment="1" applyProtection="1">
      <alignment horizontal="center" vertical="center"/>
      <protection/>
    </xf>
    <xf numFmtId="0" fontId="4" fillId="46" borderId="26" xfId="0" applyFont="1" applyFill="1" applyBorder="1" applyAlignment="1" applyProtection="1">
      <alignment horizontal="right" vertical="center"/>
      <protection/>
    </xf>
    <xf numFmtId="2" fontId="105" fillId="43" borderId="0" xfId="0" applyNumberFormat="1" applyFont="1" applyFill="1" applyBorder="1" applyAlignment="1" applyProtection="1">
      <alignment horizontal="right" vertical="center"/>
      <protection/>
    </xf>
    <xf numFmtId="0" fontId="110" fillId="0" borderId="0" xfId="0" applyFont="1" applyFill="1" applyAlignment="1">
      <alignment/>
    </xf>
    <xf numFmtId="0" fontId="0" fillId="0" borderId="0" xfId="0" applyFill="1" applyAlignment="1" applyProtection="1">
      <alignment/>
      <protection/>
    </xf>
    <xf numFmtId="2" fontId="4" fillId="35" borderId="12" xfId="0" applyNumberFormat="1" applyFont="1" applyFill="1" applyBorder="1" applyAlignment="1" applyProtection="1">
      <alignment horizontal="center" vertical="center"/>
      <protection locked="0"/>
    </xf>
    <xf numFmtId="0" fontId="4" fillId="35" borderId="12" xfId="0" applyFont="1" applyFill="1" applyBorder="1" applyAlignment="1" applyProtection="1">
      <alignment horizontal="center" vertical="center"/>
      <protection locked="0"/>
    </xf>
    <xf numFmtId="0" fontId="0" fillId="0" borderId="0" xfId="0" applyBorder="1" applyAlignment="1" applyProtection="1">
      <alignment/>
      <protection/>
    </xf>
    <xf numFmtId="0" fontId="0" fillId="16" borderId="31" xfId="0" applyFill="1" applyBorder="1" applyAlignment="1" applyProtection="1">
      <alignment/>
      <protection/>
    </xf>
    <xf numFmtId="0" fontId="0" fillId="16" borderId="11" xfId="0" applyFill="1" applyBorder="1" applyAlignment="1" applyProtection="1">
      <alignment/>
      <protection/>
    </xf>
    <xf numFmtId="0" fontId="97" fillId="19" borderId="14" xfId="0" applyFont="1" applyFill="1" applyBorder="1" applyAlignment="1" applyProtection="1">
      <alignment horizontal="center" vertical="center"/>
      <protection/>
    </xf>
    <xf numFmtId="0" fontId="97" fillId="19" borderId="11" xfId="0" applyFont="1" applyFill="1" applyBorder="1" applyAlignment="1" applyProtection="1">
      <alignment horizontal="center"/>
      <protection/>
    </xf>
    <xf numFmtId="0" fontId="0" fillId="19" borderId="12" xfId="0" applyFill="1" applyBorder="1" applyAlignment="1" applyProtection="1">
      <alignment/>
      <protection/>
    </xf>
    <xf numFmtId="172" fontId="4" fillId="35" borderId="10" xfId="0" applyNumberFormat="1" applyFont="1" applyFill="1" applyBorder="1" applyAlignment="1" applyProtection="1">
      <alignment horizontal="center" vertical="center" wrapText="1"/>
      <protection locked="0"/>
    </xf>
    <xf numFmtId="0" fontId="4" fillId="36" borderId="21" xfId="0" applyFont="1" applyFill="1" applyBorder="1" applyAlignment="1" applyProtection="1">
      <alignment horizontal="center"/>
      <protection/>
    </xf>
    <xf numFmtId="0" fontId="111" fillId="33" borderId="0" xfId="0" applyFont="1" applyFill="1" applyAlignment="1" applyProtection="1">
      <alignment vertical="center"/>
      <protection/>
    </xf>
    <xf numFmtId="0" fontId="20" fillId="0" borderId="0" xfId="0" applyFont="1" applyAlignment="1" applyProtection="1">
      <alignment/>
      <protection/>
    </xf>
    <xf numFmtId="0" fontId="20" fillId="0" borderId="0" xfId="0" applyFont="1" applyAlignment="1">
      <alignment/>
    </xf>
    <xf numFmtId="0" fontId="112" fillId="47" borderId="32" xfId="0" applyFont="1" applyFill="1" applyBorder="1" applyAlignment="1" applyProtection="1">
      <alignment horizontal="center" vertical="top"/>
      <protection/>
    </xf>
    <xf numFmtId="0" fontId="112" fillId="47" borderId="32" xfId="0" applyFont="1" applyFill="1" applyBorder="1" applyAlignment="1" applyProtection="1">
      <alignment/>
      <protection/>
    </xf>
    <xf numFmtId="0" fontId="113" fillId="35" borderId="0" xfId="0" applyFont="1" applyFill="1" applyAlignment="1" applyProtection="1">
      <alignment horizontal="center" vertical="center"/>
      <protection/>
    </xf>
    <xf numFmtId="0" fontId="97" fillId="19" borderId="0" xfId="0" applyFont="1" applyFill="1" applyAlignment="1" applyProtection="1">
      <alignment horizontal="center" vertical="center" wrapText="1"/>
      <protection/>
    </xf>
    <xf numFmtId="0" fontId="97" fillId="19" borderId="30" xfId="0" applyFont="1" applyFill="1" applyBorder="1" applyAlignment="1" applyProtection="1">
      <alignment horizontal="center" vertical="center" wrapText="1"/>
      <protection/>
    </xf>
    <xf numFmtId="0" fontId="111" fillId="33" borderId="0" xfId="0" applyFont="1" applyFill="1" applyAlignment="1" applyProtection="1">
      <alignment horizontal="center" vertical="center"/>
      <protection/>
    </xf>
    <xf numFmtId="0" fontId="114"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15" fillId="15" borderId="0" xfId="0" applyFont="1" applyFill="1" applyAlignment="1" applyProtection="1">
      <alignment horizontal="center" vertical="center"/>
      <protection/>
    </xf>
    <xf numFmtId="0" fontId="116" fillId="12" borderId="0" xfId="0" applyFont="1" applyFill="1" applyAlignment="1" applyProtection="1">
      <alignment horizontal="center" vertical="center"/>
      <protection/>
    </xf>
    <xf numFmtId="0" fontId="5" fillId="12" borderId="0" xfId="0" applyFont="1" applyFill="1" applyAlignment="1" applyProtection="1">
      <alignment vertical="center"/>
      <protection/>
    </xf>
    <xf numFmtId="0" fontId="17" fillId="40" borderId="0" xfId="0" applyFont="1" applyFill="1" applyAlignment="1" applyProtection="1">
      <alignment horizontal="center" vertical="center"/>
      <protection/>
    </xf>
    <xf numFmtId="0" fontId="4" fillId="16" borderId="0" xfId="0" applyFont="1" applyFill="1" applyAlignment="1" applyProtection="1">
      <alignment horizontal="right" vertical="center"/>
      <protection/>
    </xf>
    <xf numFmtId="0" fontId="4" fillId="16" borderId="24" xfId="0" applyFont="1" applyFill="1" applyBorder="1" applyAlignment="1" applyProtection="1">
      <alignment horizontal="right" vertical="center"/>
      <protection/>
    </xf>
    <xf numFmtId="0" fontId="89" fillId="16" borderId="0" xfId="0" applyFont="1" applyFill="1" applyAlignment="1" applyProtection="1">
      <alignment horizontal="right" vertical="center"/>
      <protection/>
    </xf>
    <xf numFmtId="0" fontId="89" fillId="16" borderId="24" xfId="0" applyFont="1" applyFill="1" applyBorder="1" applyAlignment="1" applyProtection="1">
      <alignment horizontal="right" vertical="center"/>
      <protection/>
    </xf>
    <xf numFmtId="0" fontId="4" fillId="35" borderId="21" xfId="0" applyFont="1" applyFill="1" applyBorder="1" applyAlignment="1" applyProtection="1">
      <alignment horizontal="center" vertical="center"/>
      <protection locked="0"/>
    </xf>
    <xf numFmtId="0" fontId="4" fillId="35" borderId="22" xfId="0" applyFont="1" applyFill="1" applyBorder="1" applyAlignment="1" applyProtection="1">
      <alignment horizontal="center" vertical="center"/>
      <protection locked="0"/>
    </xf>
    <xf numFmtId="2" fontId="102" fillId="38" borderId="23" xfId="0" applyNumberFormat="1" applyFont="1" applyFill="1" applyBorder="1" applyAlignment="1" applyProtection="1">
      <alignment horizontal="center"/>
      <protection/>
    </xf>
    <xf numFmtId="0" fontId="102" fillId="38" borderId="26" xfId="0" applyFont="1" applyFill="1" applyBorder="1" applyAlignment="1" applyProtection="1">
      <alignment horizontal="center"/>
      <protection/>
    </xf>
    <xf numFmtId="0" fontId="111" fillId="33" borderId="0" xfId="0" applyFont="1" applyFill="1" applyAlignment="1" applyProtection="1">
      <alignment horizontal="center" vertical="center" textRotation="90"/>
      <protection/>
    </xf>
    <xf numFmtId="0" fontId="111" fillId="33" borderId="0" xfId="0" applyFont="1" applyFill="1" applyAlignment="1" applyProtection="1">
      <alignment horizontal="center" vertical="center" textRotation="180"/>
      <protection/>
    </xf>
    <xf numFmtId="2" fontId="117" fillId="42" borderId="0" xfId="0" applyNumberFormat="1" applyFont="1" applyFill="1" applyBorder="1" applyAlignment="1" applyProtection="1">
      <alignment horizontal="center" vertical="center" wrapText="1"/>
      <protection/>
    </xf>
    <xf numFmtId="2" fontId="117" fillId="42" borderId="20" xfId="0" applyNumberFormat="1" applyFont="1" applyFill="1" applyBorder="1" applyAlignment="1" applyProtection="1">
      <alignment horizontal="center" vertical="center" wrapText="1"/>
      <protection/>
    </xf>
    <xf numFmtId="0" fontId="4" fillId="46" borderId="23" xfId="0" applyFont="1" applyFill="1" applyBorder="1" applyAlignment="1" applyProtection="1">
      <alignment horizontal="right" vertical="center"/>
      <protection/>
    </xf>
    <xf numFmtId="0" fontId="4" fillId="46" borderId="25" xfId="0" applyFont="1" applyFill="1" applyBorder="1" applyAlignment="1" applyProtection="1">
      <alignment horizontal="right" vertical="center"/>
      <protection/>
    </xf>
    <xf numFmtId="0" fontId="4" fillId="46" borderId="26" xfId="0" applyFont="1" applyFill="1" applyBorder="1" applyAlignment="1" applyProtection="1">
      <alignment horizontal="right" vertical="center"/>
      <protection/>
    </xf>
    <xf numFmtId="172" fontId="4" fillId="45" borderId="0" xfId="0" applyNumberFormat="1" applyFont="1" applyFill="1" applyAlignment="1" applyProtection="1">
      <alignment horizontal="center" vertical="center"/>
      <protection/>
    </xf>
    <xf numFmtId="2" fontId="102" fillId="38" borderId="25" xfId="0" applyNumberFormat="1" applyFont="1" applyFill="1" applyBorder="1" applyAlignment="1" applyProtection="1">
      <alignment horizontal="center"/>
      <protection/>
    </xf>
    <xf numFmtId="0" fontId="105" fillId="42" borderId="0" xfId="0" applyFont="1" applyFill="1" applyAlignment="1" applyProtection="1">
      <alignment horizontal="center" vertical="center" wrapText="1"/>
      <protection/>
    </xf>
    <xf numFmtId="0" fontId="105" fillId="42" borderId="20" xfId="0" applyFont="1" applyFill="1" applyBorder="1" applyAlignment="1" applyProtection="1">
      <alignment horizontal="center" vertical="center" wrapText="1"/>
      <protection/>
    </xf>
    <xf numFmtId="0" fontId="10" fillId="46" borderId="33" xfId="0" applyFont="1" applyFill="1" applyBorder="1" applyAlignment="1" applyProtection="1">
      <alignment horizontal="center" vertical="center"/>
      <protection/>
    </xf>
    <xf numFmtId="0" fontId="10" fillId="46" borderId="34" xfId="0" applyFont="1" applyFill="1" applyBorder="1" applyAlignment="1" applyProtection="1">
      <alignment horizontal="center" vertical="center"/>
      <protection/>
    </xf>
    <xf numFmtId="0" fontId="10" fillId="46" borderId="35" xfId="0" applyFont="1" applyFill="1" applyBorder="1" applyAlignment="1" applyProtection="1">
      <alignment horizontal="center" vertical="center"/>
      <protection/>
    </xf>
    <xf numFmtId="0" fontId="107" fillId="16" borderId="0" xfId="0" applyFont="1" applyFill="1" applyAlignment="1" applyProtection="1">
      <alignment horizontal="right" vertical="center"/>
      <protection/>
    </xf>
    <xf numFmtId="0" fontId="107" fillId="16" borderId="24" xfId="0" applyFont="1" applyFill="1" applyBorder="1" applyAlignment="1" applyProtection="1">
      <alignment horizontal="right" vertical="center"/>
      <protection/>
    </xf>
    <xf numFmtId="0" fontId="10" fillId="46" borderId="36" xfId="0" applyFont="1" applyFill="1" applyBorder="1" applyAlignment="1" applyProtection="1">
      <alignment horizontal="center" vertical="center"/>
      <protection/>
    </xf>
    <xf numFmtId="0" fontId="10" fillId="46" borderId="0" xfId="0" applyFont="1" applyFill="1" applyBorder="1" applyAlignment="1" applyProtection="1">
      <alignment horizontal="center" vertical="center"/>
      <protection/>
    </xf>
    <xf numFmtId="0" fontId="4" fillId="36" borderId="21" xfId="0" applyFont="1" applyFill="1" applyBorder="1" applyAlignment="1" applyProtection="1">
      <alignment horizontal="center" vertical="center"/>
      <protection/>
    </xf>
    <xf numFmtId="0" fontId="4" fillId="36" borderId="22" xfId="0" applyFont="1" applyFill="1" applyBorder="1" applyAlignment="1" applyProtection="1">
      <alignment horizontal="center" vertical="center"/>
      <protection/>
    </xf>
    <xf numFmtId="0" fontId="115" fillId="12" borderId="0" xfId="0" applyFont="1" applyFill="1" applyAlignment="1" applyProtection="1">
      <alignment horizontal="center" vertical="center"/>
      <protection/>
    </xf>
    <xf numFmtId="0" fontId="97" fillId="0" borderId="0" xfId="0" applyFont="1" applyFill="1" applyAlignment="1" applyProtection="1">
      <alignment horizontal="center" vertical="center"/>
      <protection/>
    </xf>
    <xf numFmtId="0" fontId="97" fillId="0" borderId="11" xfId="0" applyFont="1" applyFill="1" applyBorder="1" applyAlignment="1" applyProtection="1">
      <alignment horizontal="center" vertical="center"/>
      <protection/>
    </xf>
    <xf numFmtId="2" fontId="105" fillId="43" borderId="0" xfId="0" applyNumberFormat="1" applyFont="1" applyFill="1" applyBorder="1" applyAlignment="1" applyProtection="1">
      <alignment horizontal="center"/>
      <protection/>
    </xf>
    <xf numFmtId="0" fontId="10" fillId="46" borderId="0" xfId="0" applyFont="1" applyFill="1" applyAlignment="1" applyProtection="1">
      <alignment horizontal="center" vertical="center"/>
      <protection/>
    </xf>
    <xf numFmtId="172" fontId="4" fillId="45" borderId="23" xfId="0" applyNumberFormat="1" applyFont="1" applyFill="1" applyBorder="1" applyAlignment="1" applyProtection="1">
      <alignment horizontal="center" vertical="center"/>
      <protection/>
    </xf>
    <xf numFmtId="172" fontId="4" fillId="45" borderId="25" xfId="0" applyNumberFormat="1" applyFont="1" applyFill="1" applyBorder="1" applyAlignment="1" applyProtection="1">
      <alignment horizontal="center" vertical="center"/>
      <protection/>
    </xf>
    <xf numFmtId="172" fontId="4" fillId="45" borderId="26" xfId="0" applyNumberFormat="1" applyFont="1" applyFill="1" applyBorder="1" applyAlignment="1" applyProtection="1">
      <alignment horizontal="center" vertical="center"/>
      <protection/>
    </xf>
    <xf numFmtId="2" fontId="102" fillId="38" borderId="26" xfId="0" applyNumberFormat="1" applyFont="1" applyFill="1" applyBorder="1" applyAlignment="1" applyProtection="1">
      <alignment horizontal="center"/>
      <protection/>
    </xf>
    <xf numFmtId="2" fontId="3" fillId="13" borderId="0" xfId="0" applyNumberFormat="1" applyFont="1" applyFill="1" applyBorder="1" applyAlignment="1" applyProtection="1">
      <alignment horizontal="center" vertical="center"/>
      <protection/>
    </xf>
    <xf numFmtId="2" fontId="3" fillId="13" borderId="36" xfId="0" applyNumberFormat="1" applyFont="1" applyFill="1" applyBorder="1" applyAlignment="1" applyProtection="1">
      <alignment horizontal="center"/>
      <protection/>
    </xf>
    <xf numFmtId="0" fontId="4" fillId="35" borderId="23" xfId="0" applyFont="1" applyFill="1" applyBorder="1" applyAlignment="1" applyProtection="1">
      <alignment horizontal="center" vertical="center"/>
      <protection locked="0"/>
    </xf>
    <xf numFmtId="0" fontId="4" fillId="35" borderId="26" xfId="0" applyFont="1" applyFill="1" applyBorder="1" applyAlignment="1" applyProtection="1">
      <alignment horizontal="center" vertical="center"/>
      <protection locked="0"/>
    </xf>
    <xf numFmtId="172" fontId="10" fillId="45" borderId="0" xfId="0" applyNumberFormat="1" applyFont="1" applyFill="1" applyAlignment="1" applyProtection="1">
      <alignment horizontal="center" vertical="center"/>
      <protection/>
    </xf>
    <xf numFmtId="0" fontId="103" fillId="19" borderId="33" xfId="0" applyFont="1" applyFill="1" applyBorder="1" applyAlignment="1" applyProtection="1">
      <alignment horizontal="center" vertical="center"/>
      <protection/>
    </xf>
    <xf numFmtId="0" fontId="103" fillId="19" borderId="35" xfId="0" applyFont="1" applyFill="1" applyBorder="1" applyAlignment="1" applyProtection="1">
      <alignment horizontal="center" vertical="center"/>
      <protection/>
    </xf>
    <xf numFmtId="0" fontId="101" fillId="43" borderId="0" xfId="0" applyFont="1" applyFill="1" applyAlignment="1" applyProtection="1">
      <alignment horizontal="center" vertical="center" wrapText="1"/>
      <protection/>
    </xf>
    <xf numFmtId="0" fontId="101" fillId="43" borderId="20" xfId="0" applyFont="1" applyFill="1" applyBorder="1" applyAlignment="1" applyProtection="1">
      <alignment horizontal="center" vertical="center" wrapText="1"/>
      <protection/>
    </xf>
    <xf numFmtId="2" fontId="18" fillId="42" borderId="0"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20" xfId="0" applyBorder="1" applyAlignment="1" applyProtection="1">
      <alignment/>
      <protection/>
    </xf>
    <xf numFmtId="0" fontId="3" fillId="43" borderId="0" xfId="0" applyFont="1" applyFill="1" applyAlignment="1" applyProtection="1">
      <alignment horizontal="center" vertical="center"/>
      <protection/>
    </xf>
    <xf numFmtId="2" fontId="105" fillId="43" borderId="0" xfId="0" applyNumberFormat="1" applyFont="1" applyFill="1" applyBorder="1" applyAlignment="1" applyProtection="1">
      <alignment horizontal="center" vertical="center"/>
      <protection/>
    </xf>
    <xf numFmtId="0" fontId="4" fillId="35" borderId="37" xfId="0" applyFont="1" applyFill="1" applyBorder="1" applyAlignment="1" applyProtection="1">
      <alignment horizontal="center" vertical="center"/>
      <protection locked="0"/>
    </xf>
    <xf numFmtId="0" fontId="4" fillId="35" borderId="38" xfId="0" applyFont="1" applyFill="1" applyBorder="1" applyAlignment="1" applyProtection="1">
      <alignment horizontal="center" vertical="center"/>
      <protection locked="0"/>
    </xf>
    <xf numFmtId="0" fontId="4" fillId="46" borderId="0" xfId="0" applyFont="1" applyFill="1" applyBorder="1" applyAlignment="1" applyProtection="1">
      <alignment horizontal="right" vertical="center"/>
      <protection/>
    </xf>
    <xf numFmtId="0" fontId="4" fillId="46" borderId="15" xfId="0" applyFont="1" applyFill="1" applyBorder="1" applyAlignment="1" applyProtection="1">
      <alignment horizontal="right" vertical="center"/>
      <protection/>
    </xf>
    <xf numFmtId="2" fontId="3" fillId="13" borderId="15" xfId="0" applyNumberFormat="1" applyFont="1" applyFill="1" applyBorder="1" applyAlignment="1" applyProtection="1">
      <alignment horizontal="center" vertical="center"/>
      <protection/>
    </xf>
    <xf numFmtId="0" fontId="4" fillId="35" borderId="39" xfId="0" applyFont="1" applyFill="1" applyBorder="1" applyAlignment="1" applyProtection="1">
      <alignment horizontal="center" vertical="center"/>
      <protection locked="0"/>
    </xf>
    <xf numFmtId="0" fontId="4" fillId="35" borderId="40" xfId="0" applyFont="1" applyFill="1" applyBorder="1" applyAlignment="1" applyProtection="1">
      <alignment horizontal="center" vertical="center"/>
      <protection locked="0"/>
    </xf>
    <xf numFmtId="2" fontId="3" fillId="13" borderId="15" xfId="0" applyNumberFormat="1" applyFont="1" applyFill="1" applyBorder="1" applyAlignment="1" applyProtection="1">
      <alignment horizontal="center"/>
      <protection/>
    </xf>
    <xf numFmtId="0" fontId="116" fillId="48" borderId="0" xfId="0" applyFont="1" applyFill="1" applyAlignment="1" applyProtection="1">
      <alignment horizontal="center" vertical="center"/>
      <protection/>
    </xf>
    <xf numFmtId="0" fontId="4" fillId="35" borderId="37" xfId="0" applyFont="1" applyFill="1" applyBorder="1" applyAlignment="1" applyProtection="1">
      <alignment horizontal="center"/>
      <protection locked="0"/>
    </xf>
    <xf numFmtId="0" fontId="4" fillId="35" borderId="41" xfId="0" applyFont="1" applyFill="1" applyBorder="1" applyAlignment="1" applyProtection="1">
      <alignment horizontal="center"/>
      <protection locked="0"/>
    </xf>
    <xf numFmtId="0" fontId="10" fillId="8" borderId="0" xfId="0" applyFont="1" applyFill="1" applyAlignment="1" applyProtection="1">
      <alignment horizontal="center" vertical="center"/>
      <protection/>
    </xf>
    <xf numFmtId="0" fontId="10" fillId="8" borderId="42" xfId="0" applyFont="1" applyFill="1" applyBorder="1" applyAlignment="1" applyProtection="1">
      <alignment horizontal="center" vertical="center"/>
      <protection/>
    </xf>
    <xf numFmtId="0" fontId="10" fillId="8" borderId="0" xfId="0" applyFont="1" applyFill="1" applyBorder="1" applyAlignment="1" applyProtection="1">
      <alignment horizontal="center" vertical="center"/>
      <protection/>
    </xf>
    <xf numFmtId="0" fontId="118" fillId="15" borderId="0" xfId="0" applyFont="1" applyFill="1" applyAlignment="1" applyProtection="1">
      <alignment horizontal="center" vertical="center"/>
      <protection/>
    </xf>
    <xf numFmtId="172" fontId="4" fillId="45" borderId="0" xfId="0" applyNumberFormat="1" applyFont="1" applyFill="1" applyBorder="1" applyAlignment="1" applyProtection="1">
      <alignment horizontal="center" vertical="center"/>
      <protection/>
    </xf>
    <xf numFmtId="172" fontId="4" fillId="45" borderId="15" xfId="0" applyNumberFormat="1" applyFont="1" applyFill="1" applyBorder="1" applyAlignment="1" applyProtection="1">
      <alignment horizontal="center" vertical="center"/>
      <protection/>
    </xf>
    <xf numFmtId="0" fontId="101" fillId="44" borderId="19" xfId="0" applyFont="1" applyFill="1" applyBorder="1" applyAlignment="1" applyProtection="1">
      <alignment horizontal="center" vertical="center"/>
      <protection/>
    </xf>
    <xf numFmtId="0" fontId="101" fillId="44" borderId="16" xfId="0" applyFont="1" applyFill="1" applyBorder="1" applyAlignment="1" applyProtection="1">
      <alignment horizontal="center" vertical="center"/>
      <protection/>
    </xf>
    <xf numFmtId="0" fontId="4" fillId="46" borderId="33" xfId="0" applyFont="1" applyFill="1" applyBorder="1" applyAlignment="1" applyProtection="1">
      <alignment horizontal="center" vertical="center" wrapText="1"/>
      <protection/>
    </xf>
    <xf numFmtId="0" fontId="4" fillId="46" borderId="34" xfId="0" applyFont="1" applyFill="1" applyBorder="1" applyAlignment="1" applyProtection="1">
      <alignment horizontal="center" vertical="center" wrapText="1"/>
      <protection/>
    </xf>
    <xf numFmtId="0" fontId="4" fillId="46" borderId="35" xfId="0" applyFont="1" applyFill="1" applyBorder="1" applyAlignment="1" applyProtection="1">
      <alignment horizontal="center" vertical="center" wrapText="1"/>
      <protection/>
    </xf>
    <xf numFmtId="2" fontId="3" fillId="13" borderId="43" xfId="0" applyNumberFormat="1" applyFont="1" applyFill="1" applyBorder="1" applyAlignment="1" applyProtection="1">
      <alignment horizontal="center"/>
      <protection/>
    </xf>
    <xf numFmtId="2" fontId="3" fillId="13" borderId="44" xfId="0" applyNumberFormat="1" applyFont="1" applyFill="1" applyBorder="1" applyAlignment="1" applyProtection="1">
      <alignment horizontal="center"/>
      <protection/>
    </xf>
    <xf numFmtId="1" fontId="105" fillId="42" borderId="19" xfId="0" applyNumberFormat="1" applyFont="1" applyFill="1" applyBorder="1" applyAlignment="1" applyProtection="1">
      <alignment horizontal="center" vertical="center"/>
      <protection/>
    </xf>
    <xf numFmtId="1" fontId="105" fillId="42" borderId="27" xfId="0" applyNumberFormat="1" applyFont="1" applyFill="1" applyBorder="1" applyAlignment="1" applyProtection="1">
      <alignment horizontal="center" vertical="center"/>
      <protection/>
    </xf>
    <xf numFmtId="0" fontId="10" fillId="8" borderId="33" xfId="0" applyFont="1" applyFill="1" applyBorder="1" applyAlignment="1" applyProtection="1">
      <alignment horizontal="center" vertical="center"/>
      <protection/>
    </xf>
    <xf numFmtId="0" fontId="10" fillId="8" borderId="34" xfId="0" applyFont="1" applyFill="1" applyBorder="1" applyAlignment="1" applyProtection="1">
      <alignment horizontal="center" vertical="center"/>
      <protection/>
    </xf>
    <xf numFmtId="0" fontId="10" fillId="8" borderId="35" xfId="0" applyFont="1" applyFill="1" applyBorder="1" applyAlignment="1" applyProtection="1">
      <alignment horizontal="center" vertical="center"/>
      <protection/>
    </xf>
    <xf numFmtId="0" fontId="101" fillId="42" borderId="45" xfId="0" applyFont="1" applyFill="1" applyBorder="1" applyAlignment="1" applyProtection="1">
      <alignment horizontal="center" vertical="center" wrapText="1"/>
      <protection/>
    </xf>
    <xf numFmtId="0" fontId="101" fillId="42" borderId="46" xfId="0" applyFont="1" applyFill="1" applyBorder="1" applyAlignment="1" applyProtection="1">
      <alignment horizontal="center" vertical="center" wrapText="1"/>
      <protection/>
    </xf>
    <xf numFmtId="0" fontId="101" fillId="43" borderId="0" xfId="0" applyFont="1"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2" fontId="102" fillId="38" borderId="47" xfId="0" applyNumberFormat="1" applyFont="1" applyFill="1" applyBorder="1" applyAlignment="1" applyProtection="1">
      <alignment horizontal="center"/>
      <protection/>
    </xf>
    <xf numFmtId="0" fontId="102" fillId="38" borderId="48" xfId="0" applyFont="1" applyFill="1" applyBorder="1" applyAlignment="1" applyProtection="1">
      <alignment horizontal="center"/>
      <protection/>
    </xf>
    <xf numFmtId="2" fontId="3" fillId="13" borderId="49" xfId="0" applyNumberFormat="1" applyFont="1" applyFill="1" applyBorder="1" applyAlignment="1" applyProtection="1">
      <alignment horizontal="center"/>
      <protection/>
    </xf>
    <xf numFmtId="2" fontId="3" fillId="13" borderId="42" xfId="0" applyNumberFormat="1" applyFont="1" applyFill="1" applyBorder="1" applyAlignment="1" applyProtection="1">
      <alignment horizontal="center"/>
      <protection/>
    </xf>
    <xf numFmtId="2" fontId="3" fillId="38" borderId="47" xfId="0" applyNumberFormat="1" applyFont="1" applyFill="1" applyBorder="1" applyAlignment="1" applyProtection="1">
      <alignment horizontal="center"/>
      <protection/>
    </xf>
    <xf numFmtId="0" fontId="3" fillId="38" borderId="48" xfId="0" applyFont="1" applyFill="1" applyBorder="1" applyAlignment="1" applyProtection="1">
      <alignment horizontal="center"/>
      <protection/>
    </xf>
    <xf numFmtId="172" fontId="97" fillId="38" borderId="42" xfId="0" applyNumberFormat="1" applyFont="1" applyFill="1" applyBorder="1" applyAlignment="1" applyProtection="1">
      <alignment horizontal="center" vertical="center"/>
      <protection/>
    </xf>
    <xf numFmtId="172" fontId="97" fillId="38" borderId="0" xfId="0" applyNumberFormat="1" applyFont="1" applyFill="1" applyBorder="1" applyAlignment="1" applyProtection="1">
      <alignment horizontal="center" vertical="center"/>
      <protection/>
    </xf>
    <xf numFmtId="172" fontId="97" fillId="38" borderId="15" xfId="0" applyNumberFormat="1" applyFont="1" applyFill="1" applyBorder="1" applyAlignment="1" applyProtection="1">
      <alignment horizontal="center" vertical="center"/>
      <protection/>
    </xf>
    <xf numFmtId="2" fontId="102" fillId="38" borderId="19" xfId="0" applyNumberFormat="1" applyFont="1" applyFill="1" applyBorder="1" applyAlignment="1" applyProtection="1">
      <alignment horizontal="center"/>
      <protection/>
    </xf>
    <xf numFmtId="2" fontId="102" fillId="38" borderId="16" xfId="0" applyNumberFormat="1" applyFont="1" applyFill="1" applyBorder="1" applyAlignment="1" applyProtection="1">
      <alignment horizontal="center"/>
      <protection/>
    </xf>
    <xf numFmtId="0" fontId="4" fillId="36" borderId="37" xfId="0" applyFont="1" applyFill="1" applyBorder="1" applyAlignment="1" applyProtection="1">
      <alignment horizontal="center" vertical="center"/>
      <protection/>
    </xf>
    <xf numFmtId="0" fontId="4" fillId="36" borderId="38" xfId="0" applyFont="1" applyFill="1" applyBorder="1" applyAlignment="1" applyProtection="1">
      <alignment horizontal="center" vertical="center"/>
      <protection/>
    </xf>
    <xf numFmtId="2" fontId="3" fillId="13" borderId="50" xfId="0" applyNumberFormat="1" applyFont="1" applyFill="1" applyBorder="1" applyAlignment="1" applyProtection="1">
      <alignment horizontal="center"/>
      <protection/>
    </xf>
    <xf numFmtId="2" fontId="3" fillId="13" borderId="0" xfId="0" applyNumberFormat="1" applyFont="1" applyFill="1" applyBorder="1" applyAlignment="1" applyProtection="1">
      <alignment horizontal="center"/>
      <protection/>
    </xf>
    <xf numFmtId="0" fontId="101" fillId="43" borderId="51" xfId="0" applyFont="1" applyFill="1" applyBorder="1" applyAlignment="1" applyProtection="1">
      <alignment horizontal="center"/>
      <protection/>
    </xf>
    <xf numFmtId="2" fontId="3" fillId="13" borderId="52" xfId="0" applyNumberFormat="1" applyFont="1" applyFill="1" applyBorder="1" applyAlignment="1" applyProtection="1">
      <alignment horizontal="center"/>
      <protection/>
    </xf>
    <xf numFmtId="2" fontId="3" fillId="13" borderId="53" xfId="0" applyNumberFormat="1" applyFont="1" applyFill="1" applyBorder="1" applyAlignment="1" applyProtection="1">
      <alignment horizontal="center"/>
      <protection/>
    </xf>
    <xf numFmtId="0" fontId="0" fillId="0" borderId="45" xfId="0" applyBorder="1" applyAlignment="1">
      <alignment/>
    </xf>
    <xf numFmtId="0" fontId="0" fillId="0" borderId="46" xfId="0" applyBorder="1" applyAlignment="1">
      <alignment/>
    </xf>
    <xf numFmtId="0" fontId="4" fillId="35" borderId="54" xfId="0" applyFont="1" applyFill="1" applyBorder="1" applyAlignment="1" applyProtection="1">
      <alignment horizontal="center"/>
      <protection locked="0"/>
    </xf>
    <xf numFmtId="0" fontId="4" fillId="35" borderId="55" xfId="0" applyFont="1" applyFill="1" applyBorder="1" applyAlignment="1" applyProtection="1">
      <alignment horizontal="center"/>
      <protection locked="0"/>
    </xf>
    <xf numFmtId="0" fontId="4" fillId="39" borderId="39" xfId="0" applyFont="1" applyFill="1" applyBorder="1" applyAlignment="1" applyProtection="1">
      <alignment horizontal="center"/>
      <protection/>
    </xf>
    <xf numFmtId="0" fontId="4" fillId="39" borderId="40" xfId="0" applyFont="1" applyFill="1" applyBorder="1" applyAlignment="1" applyProtection="1">
      <alignment horizontal="center"/>
      <protection/>
    </xf>
    <xf numFmtId="0" fontId="4" fillId="35" borderId="38" xfId="0" applyFont="1" applyFill="1" applyBorder="1" applyAlignment="1" applyProtection="1">
      <alignment horizontal="center"/>
      <protection locked="0"/>
    </xf>
    <xf numFmtId="0" fontId="4" fillId="16" borderId="15" xfId="0" applyFont="1" applyFill="1" applyBorder="1" applyAlignment="1" applyProtection="1">
      <alignment horizontal="right" vertical="center"/>
      <protection/>
    </xf>
    <xf numFmtId="2" fontId="16" fillId="38" borderId="47" xfId="0" applyNumberFormat="1" applyFont="1" applyFill="1" applyBorder="1" applyAlignment="1" applyProtection="1">
      <alignment horizontal="center"/>
      <protection/>
    </xf>
    <xf numFmtId="0" fontId="16" fillId="38" borderId="48" xfId="0" applyFont="1" applyFill="1" applyBorder="1" applyAlignment="1" applyProtection="1">
      <alignment horizontal="center"/>
      <protection/>
    </xf>
    <xf numFmtId="0" fontId="89" fillId="16" borderId="15" xfId="0" applyFont="1" applyFill="1" applyBorder="1" applyAlignment="1" applyProtection="1">
      <alignment horizontal="right" vertical="center"/>
      <protection/>
    </xf>
    <xf numFmtId="0" fontId="107" fillId="16" borderId="15" xfId="0" applyFont="1" applyFill="1" applyBorder="1" applyAlignment="1" applyProtection="1">
      <alignment horizontal="right" vertical="center"/>
      <protection/>
    </xf>
    <xf numFmtId="0" fontId="4" fillId="36" borderId="54" xfId="0" applyFont="1" applyFill="1" applyBorder="1" applyAlignment="1" applyProtection="1">
      <alignment horizontal="center"/>
      <protection/>
    </xf>
    <xf numFmtId="0" fontId="4" fillId="36" borderId="56" xfId="0" applyFont="1" applyFill="1" applyBorder="1" applyAlignment="1" applyProtection="1">
      <alignment horizontal="center"/>
      <protection/>
    </xf>
    <xf numFmtId="1" fontId="105" fillId="42" borderId="19" xfId="0" applyNumberFormat="1" applyFont="1" applyFill="1" applyBorder="1" applyAlignment="1" applyProtection="1">
      <alignment horizontal="right" vertical="center"/>
      <protection/>
    </xf>
    <xf numFmtId="1" fontId="105" fillId="42" borderId="27" xfId="0" applyNumberFormat="1" applyFont="1" applyFill="1" applyBorder="1" applyAlignment="1" applyProtection="1">
      <alignment horizontal="right" vertical="center"/>
      <protection/>
    </xf>
    <xf numFmtId="0" fontId="112" fillId="47" borderId="57" xfId="0" applyFont="1" applyFill="1" applyBorder="1" applyAlignment="1" applyProtection="1">
      <alignment horizontal="center" vertical="top"/>
      <protection/>
    </xf>
    <xf numFmtId="0" fontId="112" fillId="47" borderId="58" xfId="0" applyFont="1" applyFill="1" applyBorder="1" applyAlignment="1" applyProtection="1">
      <alignment horizontal="center" vertical="top"/>
      <protection/>
    </xf>
    <xf numFmtId="0" fontId="112" fillId="49" borderId="59" xfId="0" applyFont="1" applyFill="1" applyBorder="1" applyAlignment="1" applyProtection="1">
      <alignment horizontal="left" vertical="top"/>
      <protection/>
    </xf>
    <xf numFmtId="0" fontId="112" fillId="49" borderId="60" xfId="0" applyFont="1" applyFill="1" applyBorder="1" applyAlignment="1" applyProtection="1">
      <alignment horizontal="left" vertical="top"/>
      <protection/>
    </xf>
    <xf numFmtId="0" fontId="112" fillId="49" borderId="61" xfId="0" applyFont="1" applyFill="1" applyBorder="1" applyAlignment="1" applyProtection="1">
      <alignment horizontal="left" vertical="top"/>
      <protection/>
    </xf>
    <xf numFmtId="0" fontId="113" fillId="39" borderId="0" xfId="0" applyFont="1" applyFill="1" applyBorder="1" applyAlignment="1">
      <alignment horizontal="center" vertical="center"/>
    </xf>
    <xf numFmtId="0" fontId="20" fillId="49" borderId="32" xfId="0" applyFont="1" applyFill="1" applyBorder="1" applyAlignment="1" applyProtection="1">
      <alignment horizontal="left" vertical="top"/>
      <protection/>
    </xf>
    <xf numFmtId="0" fontId="112" fillId="49" borderId="32" xfId="0" applyFont="1" applyFill="1" applyBorder="1" applyAlignment="1" applyProtection="1">
      <alignment horizontal="left" vertical="top"/>
      <protection/>
    </xf>
    <xf numFmtId="0" fontId="112" fillId="49" borderId="32" xfId="0" applyFont="1" applyFill="1" applyBorder="1" applyAlignment="1" applyProtection="1">
      <alignment horizontal="left" vertical="top" wrapText="1"/>
      <protection/>
    </xf>
    <xf numFmtId="2" fontId="3" fillId="38" borderId="44" xfId="0" applyNumberFormat="1" applyFont="1" applyFill="1" applyBorder="1" applyAlignment="1" applyProtection="1">
      <alignment horizontal="center"/>
      <protection/>
    </xf>
    <xf numFmtId="2" fontId="3" fillId="38" borderId="15" xfId="0" applyNumberFormat="1" applyFont="1" applyFill="1" applyBorder="1" applyAlignment="1" applyProtection="1">
      <alignment horizontal="center"/>
      <protection/>
    </xf>
    <xf numFmtId="2" fontId="3" fillId="38" borderId="62" xfId="0" applyNumberFormat="1" applyFont="1" applyFill="1" applyBorder="1" applyAlignment="1" applyProtection="1">
      <alignment horizontal="center"/>
      <protection/>
    </xf>
    <xf numFmtId="2" fontId="3" fillId="38" borderId="17" xfId="0" applyNumberFormat="1" applyFont="1" applyFill="1" applyBorder="1" applyAlignment="1" applyProtection="1">
      <alignment horizontal="center"/>
      <protection/>
    </xf>
    <xf numFmtId="2" fontId="3" fillId="38" borderId="63" xfId="0" applyNumberFormat="1" applyFont="1" applyFill="1" applyBorder="1" applyAlignment="1" applyProtection="1">
      <alignment horizontal="center"/>
      <protection/>
    </xf>
    <xf numFmtId="2" fontId="3" fillId="38" borderId="42" xfId="0" applyNumberFormat="1" applyFont="1" applyFill="1" applyBorder="1" applyAlignment="1" applyProtection="1">
      <alignment horizontal="center"/>
      <protection/>
    </xf>
    <xf numFmtId="2" fontId="3" fillId="38" borderId="15" xfId="0" applyNumberFormat="1" applyFont="1" applyFill="1" applyBorder="1" applyAlignment="1" applyProtection="1">
      <alignment horizontal="center"/>
      <protection/>
    </xf>
    <xf numFmtId="2" fontId="3" fillId="38" borderId="49" xfId="0" applyNumberFormat="1" applyFont="1" applyFill="1" applyBorder="1" applyAlignment="1" applyProtection="1">
      <alignment horizontal="center" vertical="center"/>
      <protection/>
    </xf>
    <xf numFmtId="2" fontId="3" fillId="38" borderId="44" xfId="0" applyNumberFormat="1" applyFont="1" applyFill="1" applyBorder="1" applyAlignment="1" applyProtection="1">
      <alignment horizontal="center" vertical="center"/>
      <protection/>
    </xf>
    <xf numFmtId="2" fontId="3" fillId="38" borderId="42" xfId="0" applyNumberFormat="1" applyFont="1" applyFill="1" applyBorder="1" applyAlignment="1" applyProtection="1">
      <alignment horizontal="center" vertical="center"/>
      <protection/>
    </xf>
    <xf numFmtId="2" fontId="3" fillId="38" borderId="15" xfId="0" applyNumberFormat="1" applyFont="1" applyFill="1" applyBorder="1" applyAlignment="1" applyProtection="1">
      <alignment horizontal="center" vertical="center"/>
      <protection/>
    </xf>
    <xf numFmtId="2" fontId="3" fillId="38" borderId="36" xfId="0" applyNumberFormat="1" applyFont="1" applyFill="1" applyBorder="1" applyAlignment="1" applyProtection="1">
      <alignment horizontal="center"/>
      <protection/>
    </xf>
    <xf numFmtId="2" fontId="3" fillId="38" borderId="0" xfId="0" applyNumberFormat="1" applyFont="1" applyFill="1" applyAlignment="1" applyProtection="1">
      <alignment horizontal="center"/>
      <protection/>
    </xf>
    <xf numFmtId="2" fontId="3" fillId="38" borderId="0" xfId="0" applyNumberFormat="1" applyFont="1" applyFill="1" applyBorder="1" applyAlignment="1" applyProtection="1">
      <alignment horizontal="center" vertical="center"/>
      <protection/>
    </xf>
    <xf numFmtId="2" fontId="3" fillId="38" borderId="0" xfId="0" applyNumberFormat="1" applyFont="1" applyFill="1" applyAlignment="1" applyProtection="1">
      <alignment horizontal="center" vertical="center"/>
      <protection/>
    </xf>
    <xf numFmtId="2" fontId="3" fillId="38" borderId="36" xfId="0" applyNumberFormat="1" applyFont="1" applyFill="1" applyBorder="1" applyAlignment="1" applyProtection="1">
      <alignment horizontal="center" vertical="center"/>
      <protection/>
    </xf>
    <xf numFmtId="2" fontId="4" fillId="38" borderId="36" xfId="0" applyNumberFormat="1" applyFont="1" applyFill="1" applyBorder="1" applyAlignment="1" applyProtection="1">
      <alignment horizontal="center"/>
      <protection/>
    </xf>
    <xf numFmtId="2" fontId="4" fillId="38" borderId="0" xfId="0" applyNumberFormat="1" applyFont="1" applyFill="1" applyAlignment="1" applyProtection="1">
      <alignment horizontal="center"/>
      <protection/>
    </xf>
    <xf numFmtId="2" fontId="4" fillId="38" borderId="0" xfId="0" applyNumberFormat="1" applyFont="1" applyFill="1" applyBorder="1" applyAlignment="1" applyProtection="1">
      <alignment horizontal="center" vertical="center"/>
      <protection/>
    </xf>
    <xf numFmtId="2" fontId="4" fillId="38" borderId="0" xfId="0" applyNumberFormat="1" applyFont="1" applyFill="1" applyAlignment="1" applyProtection="1">
      <alignment horizontal="center" vertical="center"/>
      <protection/>
    </xf>
    <xf numFmtId="2" fontId="4" fillId="38" borderId="3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628650</xdr:colOff>
      <xdr:row>9</xdr:row>
      <xdr:rowOff>133350</xdr:rowOff>
    </xdr:from>
    <xdr:to>
      <xdr:col>14</xdr:col>
      <xdr:colOff>933450</xdr:colOff>
      <xdr:row>9</xdr:row>
      <xdr:rowOff>266700</xdr:rowOff>
    </xdr:to>
    <xdr:sp>
      <xdr:nvSpPr>
        <xdr:cNvPr id="1" name="Right Arrow 3"/>
        <xdr:cNvSpPr>
          <a:spLocks/>
        </xdr:cNvSpPr>
      </xdr:nvSpPr>
      <xdr:spPr>
        <a:xfrm>
          <a:off x="11953875" y="3371850"/>
          <a:ext cx="304800" cy="133350"/>
        </a:xfrm>
        <a:prstGeom prst="rightArrow">
          <a:avLst>
            <a:gd name="adj" fmla="val 2869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571500</xdr:colOff>
      <xdr:row>6</xdr:row>
      <xdr:rowOff>0</xdr:rowOff>
    </xdr:from>
    <xdr:to>
      <xdr:col>6</xdr:col>
      <xdr:colOff>704850</xdr:colOff>
      <xdr:row>6</xdr:row>
      <xdr:rowOff>276225</xdr:rowOff>
    </xdr:to>
    <xdr:sp>
      <xdr:nvSpPr>
        <xdr:cNvPr id="2" name="Down Arrow 7"/>
        <xdr:cNvSpPr>
          <a:spLocks/>
        </xdr:cNvSpPr>
      </xdr:nvSpPr>
      <xdr:spPr>
        <a:xfrm>
          <a:off x="6210300" y="2390775"/>
          <a:ext cx="133350" cy="276225"/>
        </a:xfrm>
        <a:prstGeom prst="downArrow">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438150</xdr:colOff>
      <xdr:row>6</xdr:row>
      <xdr:rowOff>0</xdr:rowOff>
    </xdr:from>
    <xdr:to>
      <xdr:col>10</xdr:col>
      <xdr:colOff>571500</xdr:colOff>
      <xdr:row>6</xdr:row>
      <xdr:rowOff>276225</xdr:rowOff>
    </xdr:to>
    <xdr:sp>
      <xdr:nvSpPr>
        <xdr:cNvPr id="3" name="Down Arrow 12"/>
        <xdr:cNvSpPr>
          <a:spLocks/>
        </xdr:cNvSpPr>
      </xdr:nvSpPr>
      <xdr:spPr>
        <a:xfrm>
          <a:off x="9115425" y="2390775"/>
          <a:ext cx="133350" cy="276225"/>
        </a:xfrm>
        <a:prstGeom prst="downArrow">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180975</xdr:colOff>
      <xdr:row>12</xdr:row>
      <xdr:rowOff>38100</xdr:rowOff>
    </xdr:from>
    <xdr:to>
      <xdr:col>10</xdr:col>
      <xdr:colOff>752475</xdr:colOff>
      <xdr:row>17</xdr:row>
      <xdr:rowOff>342900</xdr:rowOff>
    </xdr:to>
    <xdr:pic>
      <xdr:nvPicPr>
        <xdr:cNvPr id="4" name="Picture 1" descr="http://scholarlyexchange.org/ojs/public/journals/114/homepageImage_en_US.jpg"/>
        <xdr:cNvPicPr preferRelativeResize="1">
          <a:picLocks noChangeAspect="1"/>
        </xdr:cNvPicPr>
      </xdr:nvPicPr>
      <xdr:blipFill>
        <a:blip r:embed="rId1"/>
        <a:stretch>
          <a:fillRect/>
        </a:stretch>
      </xdr:blipFill>
      <xdr:spPr>
        <a:xfrm>
          <a:off x="7467600" y="4238625"/>
          <a:ext cx="1962150" cy="1905000"/>
        </a:xfrm>
        <a:prstGeom prst="rect">
          <a:avLst/>
        </a:prstGeom>
        <a:noFill/>
        <a:ln w="9525" cmpd="sng">
          <a:noFill/>
        </a:ln>
      </xdr:spPr>
    </xdr:pic>
    <xdr:clientData/>
  </xdr:twoCellAnchor>
  <xdr:twoCellAnchor editAs="oneCell">
    <xdr:from>
      <xdr:col>8</xdr:col>
      <xdr:colOff>9525</xdr:colOff>
      <xdr:row>23</xdr:row>
      <xdr:rowOff>304800</xdr:rowOff>
    </xdr:from>
    <xdr:to>
      <xdr:col>11</xdr:col>
      <xdr:colOff>9525</xdr:colOff>
      <xdr:row>33</xdr:row>
      <xdr:rowOff>9525</xdr:rowOff>
    </xdr:to>
    <xdr:pic>
      <xdr:nvPicPr>
        <xdr:cNvPr id="5" name="Picture 2" descr="https://encrypted-tbn1.gstatic.com/images?q=tbn:ANd9GcRtEplvzZr83ELeqTFpPaG-oiLfackeZ4qwN4eSTi9jh2AkEg6p"/>
        <xdr:cNvPicPr preferRelativeResize="1">
          <a:picLocks noChangeAspect="1"/>
        </xdr:cNvPicPr>
      </xdr:nvPicPr>
      <xdr:blipFill>
        <a:blip r:embed="rId2"/>
        <a:srcRect r="701" b="1368"/>
        <a:stretch>
          <a:fillRect/>
        </a:stretch>
      </xdr:blipFill>
      <xdr:spPr>
        <a:xfrm>
          <a:off x="7296150" y="8058150"/>
          <a:ext cx="2343150" cy="2943225"/>
        </a:xfrm>
        <a:prstGeom prst="rect">
          <a:avLst/>
        </a:prstGeom>
        <a:noFill/>
        <a:ln w="9525" cmpd="sng">
          <a:noFill/>
        </a:ln>
      </xdr:spPr>
    </xdr:pic>
    <xdr:clientData/>
  </xdr:twoCellAnchor>
  <xdr:twoCellAnchor>
    <xdr:from>
      <xdr:col>8</xdr:col>
      <xdr:colOff>581025</xdr:colOff>
      <xdr:row>6</xdr:row>
      <xdr:rowOff>9525</xdr:rowOff>
    </xdr:from>
    <xdr:to>
      <xdr:col>8</xdr:col>
      <xdr:colOff>723900</xdr:colOff>
      <xdr:row>6</xdr:row>
      <xdr:rowOff>285750</xdr:rowOff>
    </xdr:to>
    <xdr:sp>
      <xdr:nvSpPr>
        <xdr:cNvPr id="6" name="Down Arrow 10"/>
        <xdr:cNvSpPr>
          <a:spLocks/>
        </xdr:cNvSpPr>
      </xdr:nvSpPr>
      <xdr:spPr>
        <a:xfrm>
          <a:off x="7867650" y="2400300"/>
          <a:ext cx="142875" cy="276225"/>
        </a:xfrm>
        <a:prstGeom prst="downArrow">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581025</xdr:colOff>
      <xdr:row>7</xdr:row>
      <xdr:rowOff>133350</xdr:rowOff>
    </xdr:from>
    <xdr:to>
      <xdr:col>5</xdr:col>
      <xdr:colOff>895350</xdr:colOff>
      <xdr:row>7</xdr:row>
      <xdr:rowOff>266700</xdr:rowOff>
    </xdr:to>
    <xdr:sp>
      <xdr:nvSpPr>
        <xdr:cNvPr id="7" name="Right Arrow 11"/>
        <xdr:cNvSpPr>
          <a:spLocks/>
        </xdr:cNvSpPr>
      </xdr:nvSpPr>
      <xdr:spPr>
        <a:xfrm>
          <a:off x="5133975" y="2828925"/>
          <a:ext cx="314325" cy="133350"/>
        </a:xfrm>
        <a:prstGeom prst="rightArrow">
          <a:avLst>
            <a:gd name="adj" fmla="val 2869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714375</xdr:colOff>
      <xdr:row>9</xdr:row>
      <xdr:rowOff>123825</xdr:rowOff>
    </xdr:from>
    <xdr:to>
      <xdr:col>5</xdr:col>
      <xdr:colOff>1019175</xdr:colOff>
      <xdr:row>9</xdr:row>
      <xdr:rowOff>257175</xdr:rowOff>
    </xdr:to>
    <xdr:sp>
      <xdr:nvSpPr>
        <xdr:cNvPr id="8" name="Right Arrow 13"/>
        <xdr:cNvSpPr>
          <a:spLocks/>
        </xdr:cNvSpPr>
      </xdr:nvSpPr>
      <xdr:spPr>
        <a:xfrm>
          <a:off x="5267325" y="3362325"/>
          <a:ext cx="304800" cy="133350"/>
        </a:xfrm>
        <a:prstGeom prst="rightArrow">
          <a:avLst>
            <a:gd name="adj" fmla="val 2869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7</xdr:row>
      <xdr:rowOff>285750</xdr:rowOff>
    </xdr:from>
    <xdr:to>
      <xdr:col>6</xdr:col>
      <xdr:colOff>800100</xdr:colOff>
      <xdr:row>8</xdr:row>
      <xdr:rowOff>257175</xdr:rowOff>
    </xdr:to>
    <xdr:sp>
      <xdr:nvSpPr>
        <xdr:cNvPr id="1" name="Down Arrow 2"/>
        <xdr:cNvSpPr>
          <a:spLocks/>
        </xdr:cNvSpPr>
      </xdr:nvSpPr>
      <xdr:spPr>
        <a:xfrm>
          <a:off x="6076950" y="2705100"/>
          <a:ext cx="133350" cy="276225"/>
        </a:xfrm>
        <a:prstGeom prst="downArrow">
          <a:avLst>
            <a:gd name="adj" fmla="val 2462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666750</xdr:colOff>
      <xdr:row>7</xdr:row>
      <xdr:rowOff>285750</xdr:rowOff>
    </xdr:from>
    <xdr:to>
      <xdr:col>8</xdr:col>
      <xdr:colOff>809625</xdr:colOff>
      <xdr:row>8</xdr:row>
      <xdr:rowOff>257175</xdr:rowOff>
    </xdr:to>
    <xdr:sp>
      <xdr:nvSpPr>
        <xdr:cNvPr id="2" name="Down Arrow 3"/>
        <xdr:cNvSpPr>
          <a:spLocks/>
        </xdr:cNvSpPr>
      </xdr:nvSpPr>
      <xdr:spPr>
        <a:xfrm>
          <a:off x="7762875" y="2705100"/>
          <a:ext cx="142875" cy="276225"/>
        </a:xfrm>
        <a:prstGeom prst="downArrow">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438150</xdr:colOff>
      <xdr:row>8</xdr:row>
      <xdr:rowOff>0</xdr:rowOff>
    </xdr:from>
    <xdr:to>
      <xdr:col>10</xdr:col>
      <xdr:colOff>571500</xdr:colOff>
      <xdr:row>8</xdr:row>
      <xdr:rowOff>276225</xdr:rowOff>
    </xdr:to>
    <xdr:sp>
      <xdr:nvSpPr>
        <xdr:cNvPr id="3" name="Down Arrow 4"/>
        <xdr:cNvSpPr>
          <a:spLocks/>
        </xdr:cNvSpPr>
      </xdr:nvSpPr>
      <xdr:spPr>
        <a:xfrm>
          <a:off x="9220200" y="2724150"/>
          <a:ext cx="133350" cy="276225"/>
        </a:xfrm>
        <a:prstGeom prst="downArrow">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514350</xdr:colOff>
      <xdr:row>14</xdr:row>
      <xdr:rowOff>104775</xdr:rowOff>
    </xdr:from>
    <xdr:to>
      <xdr:col>10</xdr:col>
      <xdr:colOff>800100</xdr:colOff>
      <xdr:row>19</xdr:row>
      <xdr:rowOff>381000</xdr:rowOff>
    </xdr:to>
    <xdr:pic>
      <xdr:nvPicPr>
        <xdr:cNvPr id="4" name="Picture 1" descr="http://scholarlyexchange.org/ojs/public/journals/114/homepageImage_en_US.jpg"/>
        <xdr:cNvPicPr preferRelativeResize="1">
          <a:picLocks noChangeAspect="1"/>
        </xdr:cNvPicPr>
      </xdr:nvPicPr>
      <xdr:blipFill>
        <a:blip r:embed="rId1"/>
        <a:stretch>
          <a:fillRect/>
        </a:stretch>
      </xdr:blipFill>
      <xdr:spPr>
        <a:xfrm>
          <a:off x="7610475" y="4772025"/>
          <a:ext cx="1971675" cy="1876425"/>
        </a:xfrm>
        <a:prstGeom prst="rect">
          <a:avLst/>
        </a:prstGeom>
        <a:noFill/>
        <a:ln w="9525" cmpd="sng">
          <a:noFill/>
        </a:ln>
      </xdr:spPr>
    </xdr:pic>
    <xdr:clientData/>
  </xdr:twoCellAnchor>
  <xdr:twoCellAnchor editAs="oneCell">
    <xdr:from>
      <xdr:col>8</xdr:col>
      <xdr:colOff>9525</xdr:colOff>
      <xdr:row>24</xdr:row>
      <xdr:rowOff>171450</xdr:rowOff>
    </xdr:from>
    <xdr:to>
      <xdr:col>10</xdr:col>
      <xdr:colOff>1019175</xdr:colOff>
      <xdr:row>35</xdr:row>
      <xdr:rowOff>0</xdr:rowOff>
    </xdr:to>
    <xdr:pic>
      <xdr:nvPicPr>
        <xdr:cNvPr id="5" name="Picture 2" descr="https://encrypted-tbn1.gstatic.com/images?q=tbn:ANd9GcRtEplvzZr83ELeqTFpPaG-oiLfackeZ4qwN4eSTi9jh2AkEg6p"/>
        <xdr:cNvPicPr preferRelativeResize="1">
          <a:picLocks noChangeAspect="1"/>
        </xdr:cNvPicPr>
      </xdr:nvPicPr>
      <xdr:blipFill>
        <a:blip r:embed="rId2"/>
        <a:srcRect r="701" b="1368"/>
        <a:stretch>
          <a:fillRect/>
        </a:stretch>
      </xdr:blipFill>
      <xdr:spPr>
        <a:xfrm>
          <a:off x="7105650" y="8210550"/>
          <a:ext cx="2695575" cy="3324225"/>
        </a:xfrm>
        <a:prstGeom prst="rect">
          <a:avLst/>
        </a:prstGeom>
        <a:noFill/>
        <a:ln w="9525" cmpd="sng">
          <a:noFill/>
        </a:ln>
      </xdr:spPr>
    </xdr:pic>
    <xdr:clientData/>
  </xdr:twoCellAnchor>
  <xdr:twoCellAnchor>
    <xdr:from>
      <xdr:col>12</xdr:col>
      <xdr:colOff>561975</xdr:colOff>
      <xdr:row>7</xdr:row>
      <xdr:rowOff>285750</xdr:rowOff>
    </xdr:from>
    <xdr:to>
      <xdr:col>12</xdr:col>
      <xdr:colOff>704850</xdr:colOff>
      <xdr:row>8</xdr:row>
      <xdr:rowOff>257175</xdr:rowOff>
    </xdr:to>
    <xdr:sp>
      <xdr:nvSpPr>
        <xdr:cNvPr id="6" name="Down Arrow 8"/>
        <xdr:cNvSpPr>
          <a:spLocks/>
        </xdr:cNvSpPr>
      </xdr:nvSpPr>
      <xdr:spPr>
        <a:xfrm>
          <a:off x="10648950" y="2705100"/>
          <a:ext cx="142875" cy="276225"/>
        </a:xfrm>
        <a:prstGeom prst="downArrow">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7</xdr:row>
      <xdr:rowOff>304800</xdr:rowOff>
    </xdr:from>
    <xdr:to>
      <xdr:col>13</xdr:col>
      <xdr:colOff>571500</xdr:colOff>
      <xdr:row>8</xdr:row>
      <xdr:rowOff>257175</xdr:rowOff>
    </xdr:to>
    <xdr:sp>
      <xdr:nvSpPr>
        <xdr:cNvPr id="7" name="Down Arrow 9"/>
        <xdr:cNvSpPr>
          <a:spLocks/>
        </xdr:cNvSpPr>
      </xdr:nvSpPr>
      <xdr:spPr>
        <a:xfrm>
          <a:off x="11734800" y="2724150"/>
          <a:ext cx="133350" cy="257175"/>
        </a:xfrm>
        <a:prstGeom prst="downArrow">
          <a:avLst>
            <a:gd name="adj" fmla="val 2431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9</xdr:row>
      <xdr:rowOff>161925</xdr:rowOff>
    </xdr:from>
    <xdr:to>
      <xdr:col>5</xdr:col>
      <xdr:colOff>800100</xdr:colOff>
      <xdr:row>9</xdr:row>
      <xdr:rowOff>295275</xdr:rowOff>
    </xdr:to>
    <xdr:sp>
      <xdr:nvSpPr>
        <xdr:cNvPr id="8" name="Down Arrow 14"/>
        <xdr:cNvSpPr>
          <a:spLocks/>
        </xdr:cNvSpPr>
      </xdr:nvSpPr>
      <xdr:spPr>
        <a:xfrm rot="16200000">
          <a:off x="4810125" y="3190875"/>
          <a:ext cx="514350" cy="133350"/>
        </a:xfrm>
        <a:prstGeom prst="downArrow">
          <a:avLst>
            <a:gd name="adj" fmla="val 36379"/>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11</xdr:row>
      <xdr:rowOff>123825</xdr:rowOff>
    </xdr:from>
    <xdr:to>
      <xdr:col>5</xdr:col>
      <xdr:colOff>866775</xdr:colOff>
      <xdr:row>11</xdr:row>
      <xdr:rowOff>257175</xdr:rowOff>
    </xdr:to>
    <xdr:sp>
      <xdr:nvSpPr>
        <xdr:cNvPr id="9" name="Down Arrow 15"/>
        <xdr:cNvSpPr>
          <a:spLocks/>
        </xdr:cNvSpPr>
      </xdr:nvSpPr>
      <xdr:spPr>
        <a:xfrm rot="16200000">
          <a:off x="5153025" y="3695700"/>
          <a:ext cx="238125" cy="133350"/>
        </a:xfrm>
        <a:prstGeom prst="downArrow">
          <a:avLst>
            <a:gd name="adj" fmla="val 20837"/>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1114425</xdr:colOff>
      <xdr:row>11</xdr:row>
      <xdr:rowOff>142875</xdr:rowOff>
    </xdr:from>
    <xdr:to>
      <xdr:col>13</xdr:col>
      <xdr:colOff>152400</xdr:colOff>
      <xdr:row>11</xdr:row>
      <xdr:rowOff>285750</xdr:rowOff>
    </xdr:to>
    <xdr:sp>
      <xdr:nvSpPr>
        <xdr:cNvPr id="10" name="Down Arrow 11"/>
        <xdr:cNvSpPr>
          <a:spLocks/>
        </xdr:cNvSpPr>
      </xdr:nvSpPr>
      <xdr:spPr>
        <a:xfrm rot="16200000">
          <a:off x="11201400" y="3714750"/>
          <a:ext cx="247650" cy="142875"/>
        </a:xfrm>
        <a:prstGeom prst="downArrow">
          <a:avLst>
            <a:gd name="adj" fmla="val 2125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5</xdr:row>
      <xdr:rowOff>485775</xdr:rowOff>
    </xdr:from>
    <xdr:to>
      <xdr:col>7</xdr:col>
      <xdr:colOff>609600</xdr:colOff>
      <xdr:row>6</xdr:row>
      <xdr:rowOff>247650</xdr:rowOff>
    </xdr:to>
    <xdr:sp>
      <xdr:nvSpPr>
        <xdr:cNvPr id="1" name="Down Arrow 1"/>
        <xdr:cNvSpPr>
          <a:spLocks/>
        </xdr:cNvSpPr>
      </xdr:nvSpPr>
      <xdr:spPr>
        <a:xfrm>
          <a:off x="6886575" y="2514600"/>
          <a:ext cx="123825" cy="409575"/>
        </a:xfrm>
        <a:prstGeom prst="downArrow">
          <a:avLst>
            <a:gd name="adj" fmla="val 35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9</xdr:col>
      <xdr:colOff>733425</xdr:colOff>
      <xdr:row>12</xdr:row>
      <xdr:rowOff>142875</xdr:rowOff>
    </xdr:from>
    <xdr:to>
      <xdr:col>11</xdr:col>
      <xdr:colOff>1009650</xdr:colOff>
      <xdr:row>17</xdr:row>
      <xdr:rowOff>152400</xdr:rowOff>
    </xdr:to>
    <xdr:pic>
      <xdr:nvPicPr>
        <xdr:cNvPr id="2" name="Picture 1" descr="http://scholarlyexchange.org/ojs/public/journals/114/homepageImage_en_US.jpg"/>
        <xdr:cNvPicPr preferRelativeResize="1">
          <a:picLocks noChangeAspect="1"/>
        </xdr:cNvPicPr>
      </xdr:nvPicPr>
      <xdr:blipFill>
        <a:blip r:embed="rId1"/>
        <a:stretch>
          <a:fillRect/>
        </a:stretch>
      </xdr:blipFill>
      <xdr:spPr>
        <a:xfrm>
          <a:off x="8829675" y="4762500"/>
          <a:ext cx="2057400" cy="2000250"/>
        </a:xfrm>
        <a:prstGeom prst="rect">
          <a:avLst/>
        </a:prstGeom>
        <a:noFill/>
        <a:ln w="9525" cmpd="sng">
          <a:noFill/>
        </a:ln>
      </xdr:spPr>
    </xdr:pic>
    <xdr:clientData/>
  </xdr:twoCellAnchor>
  <xdr:twoCellAnchor editAs="oneCell">
    <xdr:from>
      <xdr:col>9</xdr:col>
      <xdr:colOff>285750</xdr:colOff>
      <xdr:row>23</xdr:row>
      <xdr:rowOff>28575</xdr:rowOff>
    </xdr:from>
    <xdr:to>
      <xdr:col>11</xdr:col>
      <xdr:colOff>876300</xdr:colOff>
      <xdr:row>32</xdr:row>
      <xdr:rowOff>152400</xdr:rowOff>
    </xdr:to>
    <xdr:pic>
      <xdr:nvPicPr>
        <xdr:cNvPr id="3" name="Picture 2" descr="https://encrypted-tbn1.gstatic.com/images?q=tbn:ANd9GcRtEplvzZr83ELeqTFpPaG-oiLfackeZ4qwN4eSTi9jh2AkEg6p"/>
        <xdr:cNvPicPr preferRelativeResize="1">
          <a:picLocks noChangeAspect="1"/>
        </xdr:cNvPicPr>
      </xdr:nvPicPr>
      <xdr:blipFill>
        <a:blip r:embed="rId2"/>
        <a:srcRect r="701" b="1368"/>
        <a:stretch>
          <a:fillRect/>
        </a:stretch>
      </xdr:blipFill>
      <xdr:spPr>
        <a:xfrm>
          <a:off x="8382000" y="8591550"/>
          <a:ext cx="2371725" cy="3048000"/>
        </a:xfrm>
        <a:prstGeom prst="rect">
          <a:avLst/>
        </a:prstGeom>
        <a:noFill/>
        <a:ln w="9525" cmpd="sng">
          <a:noFill/>
        </a:ln>
      </xdr:spPr>
    </xdr:pic>
    <xdr:clientData/>
  </xdr:twoCellAnchor>
  <xdr:twoCellAnchor>
    <xdr:from>
      <xdr:col>9</xdr:col>
      <xdr:colOff>676275</xdr:colOff>
      <xdr:row>5</xdr:row>
      <xdr:rowOff>514350</xdr:rowOff>
    </xdr:from>
    <xdr:to>
      <xdr:col>9</xdr:col>
      <xdr:colOff>800100</xdr:colOff>
      <xdr:row>6</xdr:row>
      <xdr:rowOff>276225</xdr:rowOff>
    </xdr:to>
    <xdr:sp>
      <xdr:nvSpPr>
        <xdr:cNvPr id="4" name="Down Arrow 7"/>
        <xdr:cNvSpPr>
          <a:spLocks/>
        </xdr:cNvSpPr>
      </xdr:nvSpPr>
      <xdr:spPr>
        <a:xfrm>
          <a:off x="8772525" y="2543175"/>
          <a:ext cx="123825" cy="409575"/>
        </a:xfrm>
        <a:prstGeom prst="downArrow">
          <a:avLst>
            <a:gd name="adj" fmla="val 35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533400</xdr:colOff>
      <xdr:row>5</xdr:row>
      <xdr:rowOff>476250</xdr:rowOff>
    </xdr:from>
    <xdr:to>
      <xdr:col>11</xdr:col>
      <xdr:colOff>657225</xdr:colOff>
      <xdr:row>6</xdr:row>
      <xdr:rowOff>228600</xdr:rowOff>
    </xdr:to>
    <xdr:sp>
      <xdr:nvSpPr>
        <xdr:cNvPr id="5" name="Down Arrow 8"/>
        <xdr:cNvSpPr>
          <a:spLocks/>
        </xdr:cNvSpPr>
      </xdr:nvSpPr>
      <xdr:spPr>
        <a:xfrm>
          <a:off x="10410825" y="2505075"/>
          <a:ext cx="123825" cy="400050"/>
        </a:xfrm>
        <a:prstGeom prst="downArrow">
          <a:avLst>
            <a:gd name="adj" fmla="val 350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723900</xdr:colOff>
      <xdr:row>5</xdr:row>
      <xdr:rowOff>638175</xdr:rowOff>
    </xdr:from>
    <xdr:to>
      <xdr:col>13</xdr:col>
      <xdr:colOff>847725</xdr:colOff>
      <xdr:row>6</xdr:row>
      <xdr:rowOff>200025</xdr:rowOff>
    </xdr:to>
    <xdr:sp>
      <xdr:nvSpPr>
        <xdr:cNvPr id="6" name="Down Arrow 9"/>
        <xdr:cNvSpPr>
          <a:spLocks/>
        </xdr:cNvSpPr>
      </xdr:nvSpPr>
      <xdr:spPr>
        <a:xfrm>
          <a:off x="12439650" y="2667000"/>
          <a:ext cx="123825" cy="209550"/>
        </a:xfrm>
        <a:prstGeom prst="downArrow">
          <a:avLst>
            <a:gd name="adj" fmla="val 21875"/>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1143000</xdr:colOff>
      <xdr:row>9</xdr:row>
      <xdr:rowOff>133350</xdr:rowOff>
    </xdr:from>
    <xdr:to>
      <xdr:col>6</xdr:col>
      <xdr:colOff>1381125</xdr:colOff>
      <xdr:row>9</xdr:row>
      <xdr:rowOff>257175</xdr:rowOff>
    </xdr:to>
    <xdr:sp>
      <xdr:nvSpPr>
        <xdr:cNvPr id="7" name="Right Arrow 11"/>
        <xdr:cNvSpPr>
          <a:spLocks/>
        </xdr:cNvSpPr>
      </xdr:nvSpPr>
      <xdr:spPr>
        <a:xfrm>
          <a:off x="6096000" y="3657600"/>
          <a:ext cx="238125" cy="123825"/>
        </a:xfrm>
        <a:prstGeom prst="rightArrow">
          <a:avLst>
            <a:gd name="adj" fmla="val 25393"/>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1162050</xdr:colOff>
      <xdr:row>7</xdr:row>
      <xdr:rowOff>171450</xdr:rowOff>
    </xdr:from>
    <xdr:to>
      <xdr:col>6</xdr:col>
      <xdr:colOff>1400175</xdr:colOff>
      <xdr:row>7</xdr:row>
      <xdr:rowOff>314325</xdr:rowOff>
    </xdr:to>
    <xdr:sp>
      <xdr:nvSpPr>
        <xdr:cNvPr id="8" name="Right Arrow 12"/>
        <xdr:cNvSpPr>
          <a:spLocks/>
        </xdr:cNvSpPr>
      </xdr:nvSpPr>
      <xdr:spPr>
        <a:xfrm>
          <a:off x="6115050" y="3152775"/>
          <a:ext cx="238125" cy="142875"/>
        </a:xfrm>
        <a:prstGeom prst="rightArrow">
          <a:avLst>
            <a:gd name="adj" fmla="val 18064"/>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361950</xdr:colOff>
      <xdr:row>1</xdr:row>
      <xdr:rowOff>19050</xdr:rowOff>
    </xdr:from>
    <xdr:to>
      <xdr:col>33</xdr:col>
      <xdr:colOff>361950</xdr:colOff>
      <xdr:row>17</xdr:row>
      <xdr:rowOff>447675</xdr:rowOff>
    </xdr:to>
    <xdr:pic>
      <xdr:nvPicPr>
        <xdr:cNvPr id="1" name="Picture 3" descr="https://lh5.googleusercontent.com/-aMXPFl155iU/TWiRtGXkN2I/AAAAAAAAAAk/4d4hfuqOwls/s1600/Micronutrient+Deficiencies1.png"/>
        <xdr:cNvPicPr preferRelativeResize="1">
          <a:picLocks noChangeAspect="1"/>
        </xdr:cNvPicPr>
      </xdr:nvPicPr>
      <xdr:blipFill>
        <a:blip r:embed="rId1"/>
        <a:stretch>
          <a:fillRect/>
        </a:stretch>
      </xdr:blipFill>
      <xdr:spPr>
        <a:xfrm>
          <a:off x="13982700" y="390525"/>
          <a:ext cx="7315200" cy="909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4.png"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image" Target="../media/image5.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image" Target="../media/image6.png"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Z34"/>
  <sheetViews>
    <sheetView showGridLines="0" zoomScale="50" zoomScaleNormal="50" zoomScalePageLayoutView="0" workbookViewId="0" topLeftCell="A7">
      <selection activeCell="P25" sqref="P25:Q25"/>
    </sheetView>
  </sheetViews>
  <sheetFormatPr defaultColWidth="0" defaultRowHeight="12.75" zeroHeight="1"/>
  <cols>
    <col min="1" max="1" width="4.28125" style="1" customWidth="1"/>
    <col min="2" max="2" width="2.8515625" style="1" customWidth="1"/>
    <col min="3" max="3" width="8.421875" style="1" customWidth="1"/>
    <col min="4" max="4" width="25.00390625" style="1" customWidth="1"/>
    <col min="5" max="5" width="27.7109375" style="1" customWidth="1"/>
    <col min="6" max="6" width="16.28125" style="1" customWidth="1"/>
    <col min="7" max="7" width="22.421875" style="1" customWidth="1"/>
    <col min="8" max="8" width="2.28125" style="1" customWidth="1"/>
    <col min="9" max="9" width="18.57421875" style="1" customWidth="1"/>
    <col min="10" max="10" width="2.28125" style="1" customWidth="1"/>
    <col min="11" max="11" width="14.28125" style="1" customWidth="1"/>
    <col min="12" max="12" width="2.28125" style="1" customWidth="1"/>
    <col min="13" max="13" width="19.140625" style="1" customWidth="1"/>
    <col min="14" max="14" width="4.00390625" style="1" customWidth="1"/>
    <col min="15" max="15" width="16.421875" style="1" customWidth="1"/>
    <col min="16" max="16" width="12.57421875" style="1" customWidth="1"/>
    <col min="17" max="17" width="12.8515625" style="1" customWidth="1"/>
    <col min="18" max="18" width="13.8515625" style="1" customWidth="1"/>
    <col min="19" max="19" width="21.57421875" style="1" customWidth="1"/>
    <col min="20" max="20" width="2.57421875" style="1" customWidth="1"/>
    <col min="21" max="21" width="4.57421875" style="1" customWidth="1"/>
    <col min="22" max="22" width="9.140625" style="1" hidden="1" customWidth="1"/>
    <col min="23" max="23" width="23.57421875" style="1" hidden="1" customWidth="1"/>
    <col min="24" max="24" width="14.57421875" style="1" hidden="1" customWidth="1"/>
    <col min="25" max="25" width="2.28125" style="1" hidden="1" customWidth="1"/>
    <col min="26" max="26" width="23.421875" style="1" hidden="1" customWidth="1"/>
    <col min="27" max="29" width="17.140625" style="1" hidden="1" customWidth="1"/>
    <col min="30" max="16384" width="9.140625" style="1" hidden="1" customWidth="1"/>
  </cols>
  <sheetData>
    <row r="1" spans="1:21" ht="34.5" customHeight="1">
      <c r="A1" s="10"/>
      <c r="B1" s="10"/>
      <c r="C1" s="10"/>
      <c r="D1" s="10"/>
      <c r="E1" s="10"/>
      <c r="F1" s="10"/>
      <c r="G1" s="10"/>
      <c r="H1" s="10"/>
      <c r="I1" s="177" t="s">
        <v>0</v>
      </c>
      <c r="J1" s="177"/>
      <c r="K1" s="177"/>
      <c r="L1" s="177"/>
      <c r="M1" s="177"/>
      <c r="N1" s="77"/>
      <c r="O1" s="25"/>
      <c r="P1" s="25"/>
      <c r="Q1" s="10"/>
      <c r="R1" s="10"/>
      <c r="S1" s="10"/>
      <c r="T1" s="10"/>
      <c r="U1" s="10"/>
    </row>
    <row r="2" spans="1:21" ht="34.5" customHeight="1">
      <c r="A2" s="11"/>
      <c r="B2" s="180" t="s">
        <v>7</v>
      </c>
      <c r="C2" s="180"/>
      <c r="D2" s="180"/>
      <c r="E2" s="180"/>
      <c r="F2" s="180"/>
      <c r="G2" s="180"/>
      <c r="H2" s="180"/>
      <c r="I2" s="180"/>
      <c r="J2" s="180"/>
      <c r="K2" s="180"/>
      <c r="L2" s="180"/>
      <c r="M2" s="180"/>
      <c r="N2" s="180"/>
      <c r="O2" s="180"/>
      <c r="P2" s="180"/>
      <c r="Q2" s="180"/>
      <c r="R2" s="180"/>
      <c r="S2" s="180"/>
      <c r="T2" s="180"/>
      <c r="U2" s="11"/>
    </row>
    <row r="3" spans="1:21" ht="42.75" customHeight="1">
      <c r="A3" s="11"/>
      <c r="B3" s="181" t="s">
        <v>36</v>
      </c>
      <c r="C3" s="182"/>
      <c r="D3" s="182"/>
      <c r="E3" s="182"/>
      <c r="F3" s="182"/>
      <c r="G3" s="182"/>
      <c r="H3" s="182"/>
      <c r="I3" s="182"/>
      <c r="J3" s="182"/>
      <c r="K3" s="182"/>
      <c r="L3" s="182"/>
      <c r="M3" s="182"/>
      <c r="N3" s="182"/>
      <c r="O3" s="182"/>
      <c r="P3" s="182"/>
      <c r="Q3" s="182"/>
      <c r="R3" s="182"/>
      <c r="S3" s="182"/>
      <c r="T3" s="182"/>
      <c r="U3" s="11"/>
    </row>
    <row r="4" spans="1:21" ht="42.75" customHeight="1">
      <c r="A4" s="11"/>
      <c r="B4" s="183" t="s">
        <v>8</v>
      </c>
      <c r="C4" s="183"/>
      <c r="D4" s="183"/>
      <c r="E4" s="183"/>
      <c r="F4" s="183"/>
      <c r="G4" s="183"/>
      <c r="H4" s="183"/>
      <c r="I4" s="183"/>
      <c r="J4" s="183"/>
      <c r="K4" s="183"/>
      <c r="L4" s="183"/>
      <c r="M4" s="183"/>
      <c r="N4" s="183"/>
      <c r="O4" s="183"/>
      <c r="P4" s="183"/>
      <c r="Q4" s="183"/>
      <c r="R4" s="183"/>
      <c r="S4" s="183"/>
      <c r="T4" s="183"/>
      <c r="U4" s="11"/>
    </row>
    <row r="5" spans="1:21" ht="10.5" customHeight="1">
      <c r="A5" s="11"/>
      <c r="B5" s="12"/>
      <c r="C5" s="12"/>
      <c r="D5" s="12"/>
      <c r="E5" s="13"/>
      <c r="F5" s="13"/>
      <c r="G5" s="12"/>
      <c r="H5" s="12"/>
      <c r="I5" s="12"/>
      <c r="J5" s="12"/>
      <c r="K5" s="12"/>
      <c r="L5" s="12"/>
      <c r="M5" s="12"/>
      <c r="N5" s="12"/>
      <c r="O5" s="12"/>
      <c r="P5" s="12"/>
      <c r="Q5" s="178"/>
      <c r="R5" s="178"/>
      <c r="S5" s="179"/>
      <c r="T5" s="12"/>
      <c r="U5" s="11"/>
    </row>
    <row r="6" spans="1:24" ht="23.25" customHeight="1">
      <c r="A6" s="10"/>
      <c r="B6" s="12"/>
      <c r="C6" s="12"/>
      <c r="D6" s="12"/>
      <c r="E6" s="14"/>
      <c r="F6" s="14"/>
      <c r="G6" s="124" t="s">
        <v>9</v>
      </c>
      <c r="H6" s="18"/>
      <c r="I6" s="124" t="s">
        <v>10</v>
      </c>
      <c r="J6" s="18"/>
      <c r="K6" s="124" t="s">
        <v>11</v>
      </c>
      <c r="L6"/>
      <c r="M6" s="175" t="s">
        <v>12</v>
      </c>
      <c r="N6" s="79"/>
      <c r="O6" s="175" t="s">
        <v>13</v>
      </c>
      <c r="P6"/>
      <c r="Q6"/>
      <c r="R6"/>
      <c r="S6"/>
      <c r="T6" s="12"/>
      <c r="U6" s="10"/>
      <c r="X6" s="2"/>
    </row>
    <row r="7" spans="1:25" ht="24" thickBot="1">
      <c r="A7" s="10"/>
      <c r="B7" s="12"/>
      <c r="C7" s="14"/>
      <c r="D7" s="14"/>
      <c r="E7" s="14"/>
      <c r="F7" s="14"/>
      <c r="G7" s="125"/>
      <c r="H7" s="34"/>
      <c r="I7" s="125"/>
      <c r="J7" s="34"/>
      <c r="K7" s="125"/>
      <c r="L7"/>
      <c r="M7" s="176"/>
      <c r="N7" s="81"/>
      <c r="O7" s="176"/>
      <c r="P7"/>
      <c r="Q7"/>
      <c r="R7"/>
      <c r="S7"/>
      <c r="T7" s="12"/>
      <c r="U7" s="10"/>
      <c r="X7" s="3"/>
      <c r="Y7" s="4"/>
    </row>
    <row r="8" spans="1:25" ht="33" customHeight="1" thickBot="1" thickTop="1">
      <c r="A8" s="10"/>
      <c r="B8" s="12"/>
      <c r="C8"/>
      <c r="D8" s="80"/>
      <c r="E8" s="63" t="s">
        <v>18</v>
      </c>
      <c r="F8"/>
      <c r="G8" s="167"/>
      <c r="H8" s="43"/>
      <c r="I8" s="167"/>
      <c r="J8" s="43"/>
      <c r="K8" s="167"/>
      <c r="L8"/>
      <c r="M8" s="20"/>
      <c r="N8"/>
      <c r="O8" s="20"/>
      <c r="P8"/>
      <c r="Q8"/>
      <c r="R8"/>
      <c r="S8"/>
      <c r="T8" s="12"/>
      <c r="U8" s="10"/>
      <c r="X8" s="5"/>
      <c r="Y8" s="6"/>
    </row>
    <row r="9" spans="1:25" ht="9.75" customHeight="1" thickBot="1" thickTop="1">
      <c r="A9" s="10"/>
      <c r="B9" s="12"/>
      <c r="C9" s="15"/>
      <c r="D9"/>
      <c r="E9" s="15"/>
      <c r="F9" s="15"/>
      <c r="G9" s="16"/>
      <c r="H9" s="16"/>
      <c r="I9" s="16"/>
      <c r="J9" s="16"/>
      <c r="K9" s="16"/>
      <c r="L9"/>
      <c r="M9" s="17"/>
      <c r="N9" s="17"/>
      <c r="O9" s="17"/>
      <c r="P9" s="17"/>
      <c r="Q9" s="14"/>
      <c r="R9" s="38"/>
      <c r="S9" s="19"/>
      <c r="T9" s="12"/>
      <c r="U9" s="10"/>
      <c r="X9" s="5"/>
      <c r="Y9" s="6"/>
    </row>
    <row r="10" spans="1:25" ht="30" customHeight="1" thickBot="1" thickTop="1">
      <c r="A10" s="10"/>
      <c r="B10"/>
      <c r="C10" s="123" t="s">
        <v>44</v>
      </c>
      <c r="D10"/>
      <c r="E10" s="33"/>
      <c r="F10" s="22"/>
      <c r="G10" s="21">
        <f>IF(G8="","",G8*P10)</f>
      </c>
      <c r="H10" s="35"/>
      <c r="I10" s="21">
        <f>IF(I8="","",I8*P10)</f>
      </c>
      <c r="J10" s="36"/>
      <c r="K10" s="21">
        <f>IF(K8="","",K8*P10)</f>
      </c>
      <c r="L10"/>
      <c r="M10" s="213" t="s">
        <v>14</v>
      </c>
      <c r="N10" s="213"/>
      <c r="O10" s="214"/>
      <c r="P10" s="75">
        <f>IF(M8="","",M8*O8/10000)</f>
      </c>
      <c r="Q10"/>
      <c r="R10"/>
      <c r="S10"/>
      <c r="T10" s="44"/>
      <c r="U10" s="10"/>
      <c r="X10" s="5"/>
      <c r="Y10" s="6"/>
    </row>
    <row r="11" spans="1:25" ht="14.25" customHeight="1" thickTop="1">
      <c r="A11" s="192" t="s">
        <v>0</v>
      </c>
      <c r="B11" s="29"/>
      <c r="C11" s="29"/>
      <c r="D11" s="29"/>
      <c r="E11" s="29"/>
      <c r="F11" s="29"/>
      <c r="G11" s="27"/>
      <c r="H11" s="27"/>
      <c r="I11" s="27"/>
      <c r="J11" s="27"/>
      <c r="K11" s="27"/>
      <c r="L11" s="27"/>
      <c r="M11" s="30"/>
      <c r="N11" s="30"/>
      <c r="O11" s="30"/>
      <c r="P11" s="30"/>
      <c r="Q11" s="30"/>
      <c r="R11" s="30"/>
      <c r="S11" s="29"/>
      <c r="T11" s="29"/>
      <c r="U11" s="193" t="s">
        <v>0</v>
      </c>
      <c r="X11" s="5"/>
      <c r="Y11" s="6"/>
    </row>
    <row r="12" spans="1:25" ht="31.5" customHeight="1">
      <c r="A12" s="192"/>
      <c r="B12" s="29"/>
      <c r="C12" s="216" t="s">
        <v>15</v>
      </c>
      <c r="D12" s="216"/>
      <c r="E12" s="216"/>
      <c r="F12" s="216"/>
      <c r="G12" s="216"/>
      <c r="H12" s="216"/>
      <c r="I12" s="217" t="s">
        <v>16</v>
      </c>
      <c r="J12" s="218"/>
      <c r="K12" s="218"/>
      <c r="L12" s="219"/>
      <c r="M12" s="208" t="s">
        <v>17</v>
      </c>
      <c r="N12" s="209"/>
      <c r="O12" s="209"/>
      <c r="P12" s="209"/>
      <c r="Q12" s="209"/>
      <c r="R12" s="209"/>
      <c r="S12" s="209"/>
      <c r="T12" s="29"/>
      <c r="U12" s="193"/>
      <c r="X12" s="5"/>
      <c r="Y12" s="6"/>
    </row>
    <row r="13" spans="1:25" ht="24" customHeight="1">
      <c r="A13" s="192"/>
      <c r="B13" s="65"/>
      <c r="C13" s="82"/>
      <c r="D13" s="88" t="s">
        <v>34</v>
      </c>
      <c r="E13" s="87"/>
      <c r="F13" s="86">
        <f>IF(P10="",0,P10)</f>
        <v>0</v>
      </c>
      <c r="G13" s="88" t="s">
        <v>19</v>
      </c>
      <c r="H13" s="102"/>
      <c r="I13" s="55"/>
      <c r="J13" s="55"/>
      <c r="K13" s="55"/>
      <c r="L13" s="55"/>
      <c r="M13" s="84" t="s">
        <v>35</v>
      </c>
      <c r="N13" s="84"/>
      <c r="O13" s="85"/>
      <c r="P13" s="86"/>
      <c r="Q13" s="86">
        <f>IF(P10="",0,P10)</f>
        <v>0</v>
      </c>
      <c r="R13" s="88" t="s">
        <v>19</v>
      </c>
      <c r="S13" s="83"/>
      <c r="T13" s="58"/>
      <c r="U13" s="193"/>
      <c r="W13" s="7"/>
      <c r="X13" s="6"/>
      <c r="Y13" s="6"/>
    </row>
    <row r="14" spans="1:25" ht="25.5" customHeight="1">
      <c r="A14" s="192"/>
      <c r="B14" s="65"/>
      <c r="C14" s="41"/>
      <c r="D14" s="28">
        <f>IF(I8="","",I10*2.174)</f>
      </c>
      <c r="E14" s="31" t="s">
        <v>20</v>
      </c>
      <c r="F14" s="31"/>
      <c r="G14" s="31"/>
      <c r="H14" s="31"/>
      <c r="I14" s="59"/>
      <c r="J14" s="59"/>
      <c r="K14" s="59"/>
      <c r="L14" s="59"/>
      <c r="M14" s="28">
        <f>IF(I8="","",I10*100/16)</f>
      </c>
      <c r="N14" s="28"/>
      <c r="O14" s="31" t="s">
        <v>24</v>
      </c>
      <c r="P14" s="31"/>
      <c r="Q14" s="31"/>
      <c r="R14" s="31"/>
      <c r="S14" s="31"/>
      <c r="T14" s="59"/>
      <c r="U14" s="193"/>
      <c r="W14" s="4"/>
      <c r="X14" s="4"/>
      <c r="Y14" s="4"/>
    </row>
    <row r="15" spans="1:23" ht="25.5" customHeight="1">
      <c r="A15" s="192"/>
      <c r="B15" s="65"/>
      <c r="C15" s="41"/>
      <c r="D15" s="28">
        <f>IF(I8="","",(G10-(D14*0.18))*2.175)</f>
      </c>
      <c r="E15" s="31" t="s">
        <v>21</v>
      </c>
      <c r="F15" s="31"/>
      <c r="G15" s="199" t="s">
        <v>16</v>
      </c>
      <c r="H15" s="199"/>
      <c r="I15" s="55"/>
      <c r="J15" s="55"/>
      <c r="K15" s="55"/>
      <c r="L15" s="55"/>
      <c r="M15" s="28">
        <f>IF(G8="","",G10*100/46)</f>
      </c>
      <c r="N15" s="28"/>
      <c r="O15" s="31" t="s">
        <v>21</v>
      </c>
      <c r="P15" s="31"/>
      <c r="Q15" s="31"/>
      <c r="R15" s="31"/>
      <c r="S15" s="76" t="s">
        <v>16</v>
      </c>
      <c r="T15" s="59"/>
      <c r="U15" s="193"/>
      <c r="W15" s="8"/>
    </row>
    <row r="16" spans="1:21" ht="25.5" customHeight="1">
      <c r="A16" s="192"/>
      <c r="B16" s="65"/>
      <c r="C16" s="41"/>
      <c r="D16" s="28">
        <f>IF(I8="","",((G10-(D14*0.18))*5))</f>
      </c>
      <c r="E16" s="32" t="s">
        <v>22</v>
      </c>
      <c r="F16" s="32"/>
      <c r="G16" s="32"/>
      <c r="H16" s="32"/>
      <c r="I16" s="59"/>
      <c r="J16" s="59"/>
      <c r="K16" s="59"/>
      <c r="L16" s="59"/>
      <c r="M16" s="28">
        <f>IF(G8="","",G10*100/20)</f>
      </c>
      <c r="N16" s="28"/>
      <c r="O16" s="32" t="s">
        <v>22</v>
      </c>
      <c r="P16" s="32"/>
      <c r="Q16" s="32"/>
      <c r="R16" s="32"/>
      <c r="S16" s="32"/>
      <c r="T16" s="59"/>
      <c r="U16" s="193"/>
    </row>
    <row r="17" spans="1:23" ht="25.5" customHeight="1">
      <c r="A17" s="192"/>
      <c r="B17" s="65"/>
      <c r="C17" s="41"/>
      <c r="D17" s="28">
        <f>IF(K8="","",K10*100/60)</f>
      </c>
      <c r="E17" s="31" t="s">
        <v>23</v>
      </c>
      <c r="F17" s="31"/>
      <c r="G17" s="31"/>
      <c r="H17" s="31"/>
      <c r="I17" s="59"/>
      <c r="J17" s="59"/>
      <c r="K17" s="59"/>
      <c r="L17" s="59"/>
      <c r="M17" s="28">
        <f>IF(K8="","",K10*100/60)</f>
      </c>
      <c r="N17" s="28"/>
      <c r="O17" s="31" t="s">
        <v>23</v>
      </c>
      <c r="P17" s="31"/>
      <c r="Q17" s="31"/>
      <c r="R17" s="31"/>
      <c r="S17" s="31"/>
      <c r="T17" s="59"/>
      <c r="U17" s="193"/>
      <c r="W17" s="9"/>
    </row>
    <row r="18" spans="1:21" ht="29.25" customHeight="1">
      <c r="A18" s="192"/>
      <c r="B18" s="23"/>
      <c r="C18" s="24"/>
      <c r="D18" s="24"/>
      <c r="E18" s="24"/>
      <c r="F18" s="24"/>
      <c r="G18" s="24"/>
      <c r="H18" s="24"/>
      <c r="I18" s="24"/>
      <c r="J18" s="24"/>
      <c r="K18" s="24"/>
      <c r="L18" s="26"/>
      <c r="M18" s="24"/>
      <c r="N18" s="24"/>
      <c r="O18" s="24"/>
      <c r="P18" s="24"/>
      <c r="Q18" s="24"/>
      <c r="R18" s="24"/>
      <c r="S18" s="24"/>
      <c r="T18" s="24"/>
      <c r="U18" s="193"/>
    </row>
    <row r="19" spans="1:26" ht="32.25" customHeight="1">
      <c r="A19" s="192"/>
      <c r="B19" s="212" t="s">
        <v>75</v>
      </c>
      <c r="C19" s="212"/>
      <c r="D19" s="212"/>
      <c r="E19" s="212"/>
      <c r="F19" s="212"/>
      <c r="G19" s="212"/>
      <c r="H19" s="212"/>
      <c r="I19" s="212"/>
      <c r="J19" s="212"/>
      <c r="K19" s="212"/>
      <c r="L19" s="212"/>
      <c r="M19" s="212"/>
      <c r="N19" s="212"/>
      <c r="O19" s="212"/>
      <c r="P19" s="212"/>
      <c r="Q19" s="212"/>
      <c r="R19" s="212"/>
      <c r="S19" s="212"/>
      <c r="T19" s="212"/>
      <c r="U19" s="193"/>
      <c r="W19" s="4"/>
      <c r="X19" s="4"/>
      <c r="Y19" s="4"/>
      <c r="Z19" s="4"/>
    </row>
    <row r="20" spans="1:26" ht="6.75" customHeight="1" thickBot="1">
      <c r="A20" s="192"/>
      <c r="B20" s="41"/>
      <c r="C20" s="41"/>
      <c r="D20" s="41"/>
      <c r="E20" s="41"/>
      <c r="F20" s="41"/>
      <c r="G20" s="41"/>
      <c r="H20" s="41"/>
      <c r="I20" s="44"/>
      <c r="J20" s="44"/>
      <c r="K20" s="44"/>
      <c r="L20" s="41"/>
      <c r="M20" s="42"/>
      <c r="N20" s="42"/>
      <c r="O20" s="42"/>
      <c r="P20" s="42"/>
      <c r="Q20" s="42"/>
      <c r="R20" s="42"/>
      <c r="S20" s="42"/>
      <c r="T20" s="42"/>
      <c r="U20" s="193"/>
      <c r="W20" s="6"/>
      <c r="X20" s="6"/>
      <c r="Y20" s="6"/>
      <c r="Z20" s="4"/>
    </row>
    <row r="21" spans="1:26" ht="22.5" customHeight="1" thickBot="1" thickTop="1">
      <c r="A21" s="192"/>
      <c r="B21" s="41"/>
      <c r="C21" s="89"/>
      <c r="D21" s="203" t="s">
        <v>15</v>
      </c>
      <c r="E21" s="204"/>
      <c r="F21" s="205"/>
      <c r="G21" s="89"/>
      <c r="H21" s="41"/>
      <c r="I21" s="44"/>
      <c r="J21" s="44"/>
      <c r="K21" s="44"/>
      <c r="L21" s="41"/>
      <c r="M21" s="98"/>
      <c r="N21" s="98"/>
      <c r="O21" s="203" t="s">
        <v>17</v>
      </c>
      <c r="P21" s="204"/>
      <c r="Q21" s="204"/>
      <c r="R21" s="205"/>
      <c r="S21" s="98"/>
      <c r="T21" s="42"/>
      <c r="U21" s="193"/>
      <c r="W21" s="6"/>
      <c r="X21" s="6"/>
      <c r="Y21" s="6"/>
      <c r="Z21" s="4"/>
    </row>
    <row r="22" spans="1:21" ht="35.25" customHeight="1" thickTop="1">
      <c r="A22" s="192"/>
      <c r="B22" s="41"/>
      <c r="C22" s="64"/>
      <c r="D22" s="64"/>
      <c r="E22" s="194" t="s">
        <v>57</v>
      </c>
      <c r="F22" s="215" t="s">
        <v>25</v>
      </c>
      <c r="G22" s="215"/>
      <c r="H22" s="41"/>
      <c r="I22" s="44"/>
      <c r="J22" s="45"/>
      <c r="K22" s="45"/>
      <c r="L22" s="46"/>
      <c r="M22" s="99"/>
      <c r="N22" s="99"/>
      <c r="O22" s="100"/>
      <c r="P22" s="201" t="s">
        <v>33</v>
      </c>
      <c r="Q22" s="201"/>
      <c r="R22" s="215" t="s">
        <v>25</v>
      </c>
      <c r="S22" s="215"/>
      <c r="T22" s="41"/>
      <c r="U22" s="193"/>
    </row>
    <row r="23" spans="1:21" s="116" customFormat="1" ht="27.75" customHeight="1">
      <c r="A23" s="107"/>
      <c r="B23" s="108"/>
      <c r="C23" s="109"/>
      <c r="D23" s="109"/>
      <c r="E23" s="195"/>
      <c r="F23" s="110">
        <f>IF(P10="",0,P10)</f>
        <v>0</v>
      </c>
      <c r="G23" s="106" t="s">
        <v>26</v>
      </c>
      <c r="H23" s="108"/>
      <c r="I23" s="111"/>
      <c r="J23" s="111"/>
      <c r="K23" s="111"/>
      <c r="L23" s="112"/>
      <c r="M23" s="113"/>
      <c r="N23" s="113"/>
      <c r="O23" s="114"/>
      <c r="P23" s="202"/>
      <c r="Q23" s="202"/>
      <c r="R23" s="105">
        <f>IF(P10="",0,P10)</f>
        <v>0</v>
      </c>
      <c r="S23" s="106" t="s">
        <v>26</v>
      </c>
      <c r="T23" s="108"/>
      <c r="U23" s="115"/>
    </row>
    <row r="24" spans="1:21" ht="25.5" customHeight="1">
      <c r="A24" s="10"/>
      <c r="B24" s="41"/>
      <c r="C24" s="90"/>
      <c r="D24" s="91" t="s">
        <v>31</v>
      </c>
      <c r="E24" s="92"/>
      <c r="F24" s="327">
        <f>IF(D14="","",D14*E24/50)</f>
      </c>
      <c r="G24" s="328"/>
      <c r="H24" s="46"/>
      <c r="I24" s="45"/>
      <c r="J24" s="45"/>
      <c r="K24" s="45"/>
      <c r="L24" s="46"/>
      <c r="M24" s="184" t="s">
        <v>27</v>
      </c>
      <c r="N24" s="184"/>
      <c r="O24" s="185"/>
      <c r="P24" s="188"/>
      <c r="Q24" s="188"/>
      <c r="R24" s="329">
        <f>IF(M14="","",M14*P24/50)</f>
      </c>
      <c r="S24" s="330"/>
      <c r="T24" s="46"/>
      <c r="U24" s="10"/>
    </row>
    <row r="25" spans="1:21" ht="25.5" customHeight="1">
      <c r="A25" s="10"/>
      <c r="B25" s="41"/>
      <c r="C25" s="90"/>
      <c r="D25" s="93" t="s">
        <v>32</v>
      </c>
      <c r="E25" s="92"/>
      <c r="F25" s="327">
        <f>IF(D15="","",D15*E25/50)</f>
      </c>
      <c r="G25" s="328"/>
      <c r="H25" s="46"/>
      <c r="I25" s="45"/>
      <c r="J25" s="45"/>
      <c r="K25" s="45"/>
      <c r="L25" s="46"/>
      <c r="M25" s="186" t="s">
        <v>28</v>
      </c>
      <c r="N25" s="186"/>
      <c r="O25" s="187"/>
      <c r="P25" s="188"/>
      <c r="Q25" s="188"/>
      <c r="R25" s="329">
        <f>IF(M15="","",M15*P25/50)</f>
      </c>
      <c r="S25" s="330"/>
      <c r="T25" s="46"/>
      <c r="U25" s="10"/>
    </row>
    <row r="26" spans="1:21" ht="25.5" customHeight="1">
      <c r="A26" s="10"/>
      <c r="B26" s="41"/>
      <c r="C26" s="90"/>
      <c r="D26" s="91" t="s">
        <v>29</v>
      </c>
      <c r="E26" s="92"/>
      <c r="F26" s="327">
        <f>IF(D17="","",D17*E26/50)</f>
      </c>
      <c r="G26" s="328"/>
      <c r="H26" s="46"/>
      <c r="I26" s="45"/>
      <c r="J26" s="45"/>
      <c r="K26" s="45"/>
      <c r="L26" s="46"/>
      <c r="M26" s="184" t="s">
        <v>29</v>
      </c>
      <c r="N26" s="184"/>
      <c r="O26" s="185"/>
      <c r="P26" s="189"/>
      <c r="Q26" s="189"/>
      <c r="R26" s="329">
        <f>IF(M17="","",M17*P26/50)</f>
      </c>
      <c r="S26" s="330"/>
      <c r="T26" s="46"/>
      <c r="U26" s="10"/>
    </row>
    <row r="27" spans="1:21" ht="25.5" customHeight="1">
      <c r="A27" s="10"/>
      <c r="B27" s="41"/>
      <c r="C27" s="94"/>
      <c r="D27" s="97"/>
      <c r="E27" s="97" t="s">
        <v>58</v>
      </c>
      <c r="F27" s="190">
        <f>SUM(F24:G26)</f>
        <v>0</v>
      </c>
      <c r="G27" s="191"/>
      <c r="H27" s="46"/>
      <c r="I27" s="45"/>
      <c r="J27" s="45"/>
      <c r="K27" s="45"/>
      <c r="L27" s="46"/>
      <c r="M27" s="94"/>
      <c r="N27" s="94"/>
      <c r="O27" s="196" t="s">
        <v>59</v>
      </c>
      <c r="P27" s="197"/>
      <c r="Q27" s="198"/>
      <c r="R27" s="190">
        <f>SUM(R24:S26)</f>
        <v>0</v>
      </c>
      <c r="S27" s="191"/>
      <c r="T27" s="46"/>
      <c r="U27" s="10"/>
    </row>
    <row r="28" spans="1:21" ht="37.5" customHeight="1">
      <c r="A28" s="10"/>
      <c r="B28" s="41"/>
      <c r="C28" s="199" t="s">
        <v>16</v>
      </c>
      <c r="D28" s="199"/>
      <c r="E28" s="199"/>
      <c r="F28" s="199"/>
      <c r="G28" s="199"/>
      <c r="H28" s="46"/>
      <c r="I28" s="45"/>
      <c r="J28" s="45"/>
      <c r="K28" s="45"/>
      <c r="L28" s="46"/>
      <c r="M28" s="199" t="s">
        <v>16</v>
      </c>
      <c r="N28" s="199"/>
      <c r="O28" s="199"/>
      <c r="P28" s="199"/>
      <c r="Q28" s="199"/>
      <c r="R28" s="199"/>
      <c r="S28" s="199"/>
      <c r="T28" s="41"/>
      <c r="U28" s="10"/>
    </row>
    <row r="29" spans="1:21" ht="25.5" customHeight="1">
      <c r="A29" s="10"/>
      <c r="B29" s="41"/>
      <c r="C29" s="90"/>
      <c r="D29" s="91" t="s">
        <v>31</v>
      </c>
      <c r="E29" s="95">
        <f>IF(E24="","",E24)</f>
      </c>
      <c r="F29" s="327">
        <f>IF(D14="","",D14*E29/50)</f>
      </c>
      <c r="G29" s="328"/>
      <c r="H29" s="46"/>
      <c r="I29" s="45"/>
      <c r="J29" s="45"/>
      <c r="K29" s="45"/>
      <c r="L29" s="46"/>
      <c r="M29" s="184" t="s">
        <v>27</v>
      </c>
      <c r="N29" s="184"/>
      <c r="O29" s="185"/>
      <c r="P29" s="210">
        <f>IF(P24="","",P24)</f>
      </c>
      <c r="Q29" s="210"/>
      <c r="R29" s="331">
        <f>IF(M14="","",M14*P29/50)</f>
      </c>
      <c r="S29" s="330"/>
      <c r="T29" s="46"/>
      <c r="U29" s="10"/>
    </row>
    <row r="30" spans="1:21" ht="25.5" customHeight="1">
      <c r="A30" s="10"/>
      <c r="B30" s="41"/>
      <c r="C30" s="90"/>
      <c r="D30" s="96" t="s">
        <v>30</v>
      </c>
      <c r="E30" s="92"/>
      <c r="F30" s="327">
        <f>IF(D15="","",D15*E30/50)</f>
      </c>
      <c r="G30" s="328"/>
      <c r="H30" s="46"/>
      <c r="I30" s="45"/>
      <c r="J30" s="45"/>
      <c r="K30" s="45"/>
      <c r="L30" s="46"/>
      <c r="M30" s="206" t="s">
        <v>30</v>
      </c>
      <c r="N30" s="206"/>
      <c r="O30" s="207"/>
      <c r="P30" s="188">
        <f>IF(E30="","",E30)</f>
      </c>
      <c r="Q30" s="188"/>
      <c r="R30" s="331">
        <f>IF(M16="","",M16*P30/50)</f>
      </c>
      <c r="S30" s="330"/>
      <c r="T30" s="46"/>
      <c r="U30" s="10"/>
    </row>
    <row r="31" spans="1:21" ht="25.5" customHeight="1">
      <c r="A31" s="10"/>
      <c r="B31" s="41"/>
      <c r="C31" s="90"/>
      <c r="D31" s="91" t="s">
        <v>29</v>
      </c>
      <c r="E31" s="103">
        <f>IF(E26="","",E26)</f>
      </c>
      <c r="F31" s="327">
        <f>IF(D17="","",D17*E31/50)</f>
      </c>
      <c r="G31" s="328"/>
      <c r="H31" s="46"/>
      <c r="I31" s="45"/>
      <c r="J31" s="45"/>
      <c r="K31" s="45"/>
      <c r="L31" s="46"/>
      <c r="M31" s="184" t="s">
        <v>29</v>
      </c>
      <c r="N31" s="184"/>
      <c r="O31" s="185"/>
      <c r="P31" s="211">
        <f>IF(P26="","",P26)</f>
      </c>
      <c r="Q31" s="211"/>
      <c r="R31" s="331">
        <f>IF(M17="","",M17*P31/50)</f>
      </c>
      <c r="S31" s="330"/>
      <c r="T31" s="46"/>
      <c r="U31" s="10"/>
    </row>
    <row r="32" spans="1:21" ht="25.5" customHeight="1">
      <c r="A32" s="10"/>
      <c r="B32" s="41"/>
      <c r="C32" s="94"/>
      <c r="D32" s="104"/>
      <c r="E32" s="155" t="s">
        <v>58</v>
      </c>
      <c r="F32" s="200">
        <f>SUM(F29:G31)</f>
        <v>0</v>
      </c>
      <c r="G32" s="191"/>
      <c r="H32" s="46"/>
      <c r="I32" s="45"/>
      <c r="J32" s="45"/>
      <c r="K32" s="45"/>
      <c r="L32" s="46"/>
      <c r="M32" s="101"/>
      <c r="N32" s="101"/>
      <c r="O32" s="196" t="s">
        <v>59</v>
      </c>
      <c r="P32" s="197"/>
      <c r="Q32" s="198"/>
      <c r="R32" s="190">
        <f>SUM(R29:S31)</f>
        <v>0</v>
      </c>
      <c r="S32" s="191"/>
      <c r="T32" s="46"/>
      <c r="U32" s="10"/>
    </row>
    <row r="33" spans="1:21" ht="13.5" customHeight="1">
      <c r="A33" s="10"/>
      <c r="B33" s="41"/>
      <c r="C33" s="41"/>
      <c r="D33" s="41"/>
      <c r="E33" s="47"/>
      <c r="F33" s="39"/>
      <c r="G33" s="40"/>
      <c r="H33" s="46"/>
      <c r="I33" s="44"/>
      <c r="J33" s="45"/>
      <c r="K33" s="45"/>
      <c r="L33" s="46"/>
      <c r="M33" s="48"/>
      <c r="N33" s="48"/>
      <c r="O33" s="48"/>
      <c r="P33" s="48"/>
      <c r="Q33" s="47"/>
      <c r="R33" s="39"/>
      <c r="S33" s="40"/>
      <c r="T33" s="46"/>
      <c r="U33" s="10"/>
    </row>
    <row r="34" spans="1:21" ht="24.75" customHeight="1">
      <c r="A34" s="10"/>
      <c r="B34" s="10"/>
      <c r="C34" s="10"/>
      <c r="D34" s="10"/>
      <c r="E34" s="10"/>
      <c r="F34" s="10"/>
      <c r="G34" s="10"/>
      <c r="H34" s="10"/>
      <c r="I34" s="177" t="s">
        <v>0</v>
      </c>
      <c r="J34" s="177"/>
      <c r="K34" s="177"/>
      <c r="L34" s="177"/>
      <c r="M34" s="177"/>
      <c r="N34" s="77"/>
      <c r="O34" s="25"/>
      <c r="P34" s="25"/>
      <c r="Q34" s="10"/>
      <c r="R34" s="10"/>
      <c r="S34" s="10"/>
      <c r="T34" s="10"/>
      <c r="U34" s="10"/>
    </row>
  </sheetData>
  <sheetProtection password="D377" sheet="1" objects="1" scenarios="1" selectLockedCells="1"/>
  <mergeCells count="54">
    <mergeCell ref="D21:F21"/>
    <mergeCell ref="B19:T19"/>
    <mergeCell ref="R27:S27"/>
    <mergeCell ref="M29:O29"/>
    <mergeCell ref="M10:O10"/>
    <mergeCell ref="F22:G22"/>
    <mergeCell ref="R22:S22"/>
    <mergeCell ref="G15:H15"/>
    <mergeCell ref="C12:H12"/>
    <mergeCell ref="I12:L12"/>
    <mergeCell ref="P22:Q23"/>
    <mergeCell ref="O21:R21"/>
    <mergeCell ref="M30:O30"/>
    <mergeCell ref="F26:G26"/>
    <mergeCell ref="M12:S12"/>
    <mergeCell ref="R32:S32"/>
    <mergeCell ref="P29:Q29"/>
    <mergeCell ref="P30:Q30"/>
    <mergeCell ref="P31:Q31"/>
    <mergeCell ref="O27:Q27"/>
    <mergeCell ref="O32:Q32"/>
    <mergeCell ref="M28:S28"/>
    <mergeCell ref="F32:G32"/>
    <mergeCell ref="C28:G28"/>
    <mergeCell ref="F29:G29"/>
    <mergeCell ref="F30:G30"/>
    <mergeCell ref="F31:G31"/>
    <mergeCell ref="M31:O31"/>
    <mergeCell ref="F27:G27"/>
    <mergeCell ref="A11:A22"/>
    <mergeCell ref="U11:U22"/>
    <mergeCell ref="I34:M34"/>
    <mergeCell ref="E22:E23"/>
    <mergeCell ref="F24:G24"/>
    <mergeCell ref="F25:G25"/>
    <mergeCell ref="R29:S29"/>
    <mergeCell ref="R30:S30"/>
    <mergeCell ref="R31:S31"/>
    <mergeCell ref="R24:S24"/>
    <mergeCell ref="R25:S25"/>
    <mergeCell ref="R26:S26"/>
    <mergeCell ref="M24:O24"/>
    <mergeCell ref="M25:O25"/>
    <mergeCell ref="M26:O26"/>
    <mergeCell ref="P24:Q24"/>
    <mergeCell ref="P25:Q25"/>
    <mergeCell ref="P26:Q26"/>
    <mergeCell ref="O6:O7"/>
    <mergeCell ref="I1:M1"/>
    <mergeCell ref="Q5:S5"/>
    <mergeCell ref="B2:T2"/>
    <mergeCell ref="B3:T3"/>
    <mergeCell ref="B4:T4"/>
    <mergeCell ref="M6:M7"/>
  </mergeCells>
  <printOptions/>
  <pageMargins left="0.75" right="0.75" top="1" bottom="1" header="0.5" footer="0.5"/>
  <pageSetup horizontalDpi="600" verticalDpi="600" orientation="landscape" r:id="rId5"/>
  <drawing r:id="rId3"/>
  <legacyDrawing r:id="rId2"/>
  <picture r:id="rId4"/>
</worksheet>
</file>

<file path=xl/worksheets/sheet2.xml><?xml version="1.0" encoding="utf-8"?>
<worksheet xmlns="http://schemas.openxmlformats.org/spreadsheetml/2006/main" xmlns:r="http://schemas.openxmlformats.org/officeDocument/2006/relationships">
  <sheetPr>
    <tabColor rgb="FF00B050"/>
    <pageSetUpPr fitToPage="1"/>
  </sheetPr>
  <dimension ref="A1:Z36"/>
  <sheetViews>
    <sheetView showGridLines="0" zoomScale="50" zoomScaleNormal="50" zoomScalePageLayoutView="0" workbookViewId="0" topLeftCell="A11">
      <selection activeCell="E32" sqref="E32"/>
    </sheetView>
  </sheetViews>
  <sheetFormatPr defaultColWidth="0" defaultRowHeight="0" customHeight="1" zeroHeight="1"/>
  <cols>
    <col min="1" max="1" width="7.7109375" style="1" customWidth="1"/>
    <col min="2" max="2" width="2.8515625" style="1" customWidth="1"/>
    <col min="3" max="3" width="9.8515625" style="1" customWidth="1"/>
    <col min="4" max="4" width="24.00390625" style="1" customWidth="1"/>
    <col min="5" max="5" width="23.421875" style="1" customWidth="1"/>
    <col min="6" max="6" width="13.28125" style="1" customWidth="1"/>
    <col min="7" max="7" width="21.57421875" style="1" customWidth="1"/>
    <col min="8" max="8" width="3.7109375" style="1" customWidth="1"/>
    <col min="9" max="9" width="21.28125" style="1" customWidth="1"/>
    <col min="10" max="10" width="4.00390625" style="1" customWidth="1"/>
    <col min="11" max="11" width="15.57421875" style="1" customWidth="1"/>
    <col min="12" max="12" width="4.00390625" style="1" customWidth="1"/>
    <col min="13" max="13" width="18.140625" style="1" customWidth="1"/>
    <col min="14" max="14" width="15.421875" style="1" customWidth="1"/>
    <col min="15" max="15" width="16.421875" style="1" customWidth="1"/>
    <col min="16" max="16" width="8.57421875" style="1" customWidth="1"/>
    <col min="17" max="17" width="16.421875" style="1" customWidth="1"/>
    <col min="18" max="18" width="19.00390625" style="1" customWidth="1"/>
    <col min="19" max="19" width="2.57421875" style="1" customWidth="1"/>
    <col min="20" max="20" width="7.7109375" style="1" customWidth="1"/>
    <col min="21" max="21" width="2.8515625" style="1" hidden="1" customWidth="1"/>
    <col min="22" max="22" width="9.140625" style="1" hidden="1" customWidth="1"/>
    <col min="23" max="23" width="23.57421875" style="1" hidden="1" customWidth="1"/>
    <col min="24" max="24" width="14.57421875" style="1" hidden="1" customWidth="1"/>
    <col min="25" max="25" width="2.28125" style="1" hidden="1" customWidth="1"/>
    <col min="26" max="26" width="23.421875" style="1" hidden="1" customWidth="1"/>
    <col min="27" max="30" width="17.140625" style="1" hidden="1" customWidth="1"/>
    <col min="31" max="16384" width="9.140625" style="1" hidden="1" customWidth="1"/>
  </cols>
  <sheetData>
    <row r="1" spans="1:20" ht="34.5" customHeight="1">
      <c r="A1" s="10"/>
      <c r="B1" s="10"/>
      <c r="C1" s="10"/>
      <c r="D1" s="10"/>
      <c r="E1" s="10"/>
      <c r="F1" s="10"/>
      <c r="G1" s="10"/>
      <c r="H1" s="10"/>
      <c r="I1" s="177" t="s">
        <v>0</v>
      </c>
      <c r="J1" s="177"/>
      <c r="K1" s="177"/>
      <c r="L1" s="177"/>
      <c r="M1" s="177"/>
      <c r="N1" s="132"/>
      <c r="O1" s="132"/>
      <c r="P1" s="10"/>
      <c r="Q1" s="10"/>
      <c r="R1" s="10"/>
      <c r="S1" s="10"/>
      <c r="T1" s="11"/>
    </row>
    <row r="2" spans="1:20" ht="34.5" customHeight="1">
      <c r="A2" s="11"/>
      <c r="B2" s="180" t="s">
        <v>64</v>
      </c>
      <c r="C2" s="180"/>
      <c r="D2" s="180"/>
      <c r="E2" s="180"/>
      <c r="F2" s="180"/>
      <c r="G2" s="180"/>
      <c r="H2" s="180"/>
      <c r="I2" s="180"/>
      <c r="J2" s="180"/>
      <c r="K2" s="180"/>
      <c r="L2" s="180"/>
      <c r="M2" s="180"/>
      <c r="N2" s="180"/>
      <c r="O2" s="180"/>
      <c r="P2" s="180"/>
      <c r="Q2" s="180"/>
      <c r="R2" s="180"/>
      <c r="S2" s="180"/>
      <c r="T2" s="11"/>
    </row>
    <row r="3" spans="1:20" ht="42.75" customHeight="1">
      <c r="A3" s="11"/>
      <c r="B3" s="181" t="s">
        <v>36</v>
      </c>
      <c r="C3" s="181"/>
      <c r="D3" s="181"/>
      <c r="E3" s="181"/>
      <c r="F3" s="181"/>
      <c r="G3" s="181"/>
      <c r="H3" s="181"/>
      <c r="I3" s="181"/>
      <c r="J3" s="181"/>
      <c r="K3" s="181"/>
      <c r="L3" s="181"/>
      <c r="M3" s="181"/>
      <c r="N3" s="181"/>
      <c r="O3" s="181"/>
      <c r="P3" s="181"/>
      <c r="Q3" s="181"/>
      <c r="R3" s="181"/>
      <c r="S3" s="181"/>
      <c r="T3" s="11"/>
    </row>
    <row r="4" spans="1:20" ht="42.75" customHeight="1" thickBot="1">
      <c r="A4" s="11"/>
      <c r="B4" s="183" t="s">
        <v>8</v>
      </c>
      <c r="C4" s="183"/>
      <c r="D4" s="183"/>
      <c r="E4" s="183"/>
      <c r="F4" s="183"/>
      <c r="G4" s="183"/>
      <c r="H4" s="183"/>
      <c r="I4" s="183"/>
      <c r="J4" s="183"/>
      <c r="K4" s="183"/>
      <c r="L4" s="183"/>
      <c r="M4" s="183"/>
      <c r="N4" s="183"/>
      <c r="O4" s="183"/>
      <c r="P4" s="183"/>
      <c r="Q4" s="183"/>
      <c r="R4" s="183"/>
      <c r="S4" s="183"/>
      <c r="T4" s="11"/>
    </row>
    <row r="5" spans="1:20" ht="13.5" customHeight="1" hidden="1" thickBot="1">
      <c r="A5" s="11"/>
      <c r="B5" s="44"/>
      <c r="C5" s="44"/>
      <c r="D5" s="44"/>
      <c r="E5" s="44"/>
      <c r="F5" s="44"/>
      <c r="G5" s="44"/>
      <c r="H5" s="44"/>
      <c r="I5" s="44"/>
      <c r="J5" s="44"/>
      <c r="K5" s="44"/>
      <c r="L5" s="44"/>
      <c r="M5" s="44"/>
      <c r="N5" s="44"/>
      <c r="O5" s="44"/>
      <c r="P5" s="44"/>
      <c r="Q5" s="44"/>
      <c r="R5" s="44"/>
      <c r="S5" s="44"/>
      <c r="T5" s="11"/>
    </row>
    <row r="6" spans="1:20" ht="36" customHeight="1" thickBot="1" thickTop="1">
      <c r="A6" s="11"/>
      <c r="B6" s="12"/>
      <c r="C6" s="12"/>
      <c r="D6" s="12"/>
      <c r="E6" s="78"/>
      <c r="F6" s="13"/>
      <c r="G6" s="12"/>
      <c r="H6" s="12"/>
      <c r="I6" s="12"/>
      <c r="J6" s="12"/>
      <c r="K6" s="12"/>
      <c r="L6" s="12"/>
      <c r="M6" s="226" t="s">
        <v>37</v>
      </c>
      <c r="N6" s="227"/>
      <c r="O6" s="44"/>
      <c r="P6" s="44"/>
      <c r="Q6" s="44"/>
      <c r="R6" s="44"/>
      <c r="S6" s="12"/>
      <c r="T6" s="11"/>
    </row>
    <row r="7" spans="1:20" ht="21.75" customHeight="1" hidden="1" thickBot="1">
      <c r="A7" s="11"/>
      <c r="B7" s="12"/>
      <c r="C7" s="12"/>
      <c r="D7" s="12"/>
      <c r="E7" s="13"/>
      <c r="F7" s="13"/>
      <c r="G7" s="12"/>
      <c r="H7" s="12"/>
      <c r="I7" s="12"/>
      <c r="J7" s="12"/>
      <c r="K7" s="12"/>
      <c r="L7" s="12"/>
      <c r="M7" s="162"/>
      <c r="N7" s="163"/>
      <c r="O7" s="139"/>
      <c r="P7" s="139"/>
      <c r="Q7" s="139"/>
      <c r="R7" s="139"/>
      <c r="S7" s="12"/>
      <c r="T7" s="11"/>
    </row>
    <row r="8" spans="1:24" ht="24" thickTop="1">
      <c r="A8" s="10"/>
      <c r="B8" s="12"/>
      <c r="C8" s="12"/>
      <c r="D8" s="12"/>
      <c r="E8" s="14"/>
      <c r="F8" s="14"/>
      <c r="G8" s="124" t="s">
        <v>9</v>
      </c>
      <c r="H8" s="18"/>
      <c r="I8" s="124" t="s">
        <v>10</v>
      </c>
      <c r="J8" s="18"/>
      <c r="K8" s="124" t="s">
        <v>11</v>
      </c>
      <c r="L8" s="44"/>
      <c r="M8" s="164" t="s">
        <v>38</v>
      </c>
      <c r="N8" s="165" t="s">
        <v>39</v>
      </c>
      <c r="O8" s="44"/>
      <c r="P8" s="44"/>
      <c r="Q8" s="44"/>
      <c r="R8" s="44"/>
      <c r="S8" s="19"/>
      <c r="T8" s="10"/>
      <c r="X8" s="2"/>
    </row>
    <row r="9" spans="1:25" ht="24" thickBot="1">
      <c r="A9" s="10"/>
      <c r="B9" s="12"/>
      <c r="C9" s="14"/>
      <c r="D9" s="14"/>
      <c r="E9" s="14"/>
      <c r="F9" s="14"/>
      <c r="G9" s="125"/>
      <c r="H9" s="34"/>
      <c r="I9" s="125"/>
      <c r="J9" s="34"/>
      <c r="K9" s="125"/>
      <c r="L9" s="44"/>
      <c r="M9" s="166"/>
      <c r="N9" s="141"/>
      <c r="O9" s="44"/>
      <c r="P9" s="161"/>
      <c r="Q9" s="44"/>
      <c r="R9" s="44"/>
      <c r="S9" s="12"/>
      <c r="T9" s="10"/>
      <c r="X9" s="3"/>
      <c r="Y9" s="4"/>
    </row>
    <row r="10" spans="1:25" ht="33" customHeight="1" thickBot="1" thickTop="1">
      <c r="A10" s="10"/>
      <c r="B10" s="12"/>
      <c r="C10" s="44"/>
      <c r="D10" s="158"/>
      <c r="E10" s="142" t="s">
        <v>56</v>
      </c>
      <c r="F10" s="49"/>
      <c r="G10" s="167"/>
      <c r="H10" s="43"/>
      <c r="I10" s="167"/>
      <c r="J10" s="43"/>
      <c r="K10" s="167"/>
      <c r="L10" s="44"/>
      <c r="M10" s="159"/>
      <c r="N10" s="160"/>
      <c r="O10" s="44"/>
      <c r="P10" s="44"/>
      <c r="Q10" s="44"/>
      <c r="R10" s="44"/>
      <c r="S10" s="12"/>
      <c r="T10" s="10"/>
      <c r="X10" s="5"/>
      <c r="Y10" s="6"/>
    </row>
    <row r="11" spans="1:25" ht="9.75" customHeight="1" thickBot="1" thickTop="1">
      <c r="A11" s="10"/>
      <c r="B11" s="12"/>
      <c r="C11" s="15"/>
      <c r="D11" s="44"/>
      <c r="E11" s="15"/>
      <c r="F11" s="15"/>
      <c r="G11" s="16"/>
      <c r="H11" s="16"/>
      <c r="I11" s="16"/>
      <c r="J11" s="16"/>
      <c r="K11" s="16"/>
      <c r="L11" s="44"/>
      <c r="M11" s="17"/>
      <c r="N11" s="17"/>
      <c r="O11" s="17"/>
      <c r="P11" s="14"/>
      <c r="Q11" s="38"/>
      <c r="R11" s="19"/>
      <c r="S11" s="12"/>
      <c r="T11" s="10"/>
      <c r="X11" s="5"/>
      <c r="Y11" s="6"/>
    </row>
    <row r="12" spans="1:25" ht="30" customHeight="1" thickBot="1" thickTop="1">
      <c r="A12" s="10"/>
      <c r="B12" s="123" t="s">
        <v>65</v>
      </c>
      <c r="D12" s="44"/>
      <c r="E12" s="33"/>
      <c r="F12" s="22"/>
      <c r="G12" s="21">
        <f>IF(G10="","",G10*N12)</f>
      </c>
      <c r="H12" s="35"/>
      <c r="I12" s="21">
        <f>IF(I10="","",I10*N12)</f>
      </c>
      <c r="J12" s="36"/>
      <c r="K12" s="21">
        <f>IF(K10="","",K10*N12)</f>
      </c>
      <c r="L12" s="44"/>
      <c r="M12" s="140" t="s">
        <v>55</v>
      </c>
      <c r="N12" s="154">
        <f>(M10*0.4)+(N10*0.01)</f>
        <v>0</v>
      </c>
      <c r="O12" s="44"/>
      <c r="P12" s="44"/>
      <c r="Q12" s="44"/>
      <c r="R12" s="44"/>
      <c r="S12" s="44"/>
      <c r="T12" s="10"/>
      <c r="X12" s="5"/>
      <c r="Y12" s="6"/>
    </row>
    <row r="13" spans="1:25" ht="14.25" customHeight="1" thickTop="1">
      <c r="A13" s="192" t="s">
        <v>0</v>
      </c>
      <c r="B13" s="29"/>
      <c r="C13" s="29"/>
      <c r="D13" s="29"/>
      <c r="E13" s="29"/>
      <c r="F13" s="29"/>
      <c r="G13" s="27"/>
      <c r="H13" s="27"/>
      <c r="I13" s="27"/>
      <c r="J13" s="27"/>
      <c r="K13" s="27"/>
      <c r="L13" s="27"/>
      <c r="M13" s="30"/>
      <c r="N13" s="30"/>
      <c r="O13" s="30"/>
      <c r="P13" s="30"/>
      <c r="Q13" s="30"/>
      <c r="R13" s="29"/>
      <c r="S13" s="29"/>
      <c r="T13" s="193" t="s">
        <v>0</v>
      </c>
      <c r="X13" s="5"/>
      <c r="Y13" s="6"/>
    </row>
    <row r="14" spans="1:25" ht="42" customHeight="1">
      <c r="A14" s="192"/>
      <c r="B14" s="29"/>
      <c r="C14" s="216" t="s">
        <v>15</v>
      </c>
      <c r="D14" s="216"/>
      <c r="E14" s="216"/>
      <c r="F14" s="216"/>
      <c r="G14" s="216"/>
      <c r="H14" s="216"/>
      <c r="I14" s="199" t="s">
        <v>16</v>
      </c>
      <c r="J14" s="199"/>
      <c r="K14" s="199"/>
      <c r="L14" s="199"/>
      <c r="M14" s="216" t="s">
        <v>17</v>
      </c>
      <c r="N14" s="216"/>
      <c r="O14" s="216"/>
      <c r="P14" s="216"/>
      <c r="Q14" s="216"/>
      <c r="R14" s="216"/>
      <c r="S14" s="29"/>
      <c r="T14" s="193"/>
      <c r="X14" s="5"/>
      <c r="Y14" s="6"/>
    </row>
    <row r="15" spans="1:25" ht="24" customHeight="1">
      <c r="A15" s="192"/>
      <c r="B15" s="29"/>
      <c r="C15" s="126"/>
      <c r="D15" s="88" t="s">
        <v>42</v>
      </c>
      <c r="E15" s="88"/>
      <c r="F15" s="86">
        <f>IF(N12="",0,N12)</f>
        <v>0</v>
      </c>
      <c r="G15" s="88" t="s">
        <v>19</v>
      </c>
      <c r="H15" s="122"/>
      <c r="I15" s="27"/>
      <c r="J15" s="27"/>
      <c r="K15" s="27"/>
      <c r="L15" s="27"/>
      <c r="M15" s="88" t="s">
        <v>41</v>
      </c>
      <c r="N15" s="84"/>
      <c r="O15" s="88"/>
      <c r="P15" s="86">
        <f>IF(N12="",0,N12)</f>
        <v>0</v>
      </c>
      <c r="Q15" s="88" t="s">
        <v>19</v>
      </c>
      <c r="R15" s="88"/>
      <c r="S15" s="29"/>
      <c r="T15" s="193"/>
      <c r="W15" s="7"/>
      <c r="X15" s="6"/>
      <c r="Y15" s="6"/>
    </row>
    <row r="16" spans="1:25" ht="25.5" customHeight="1">
      <c r="A16" s="192"/>
      <c r="B16" s="29"/>
      <c r="C16" s="126"/>
      <c r="D16" s="28">
        <f>IF(I10="","",I12*2.174)</f>
      </c>
      <c r="E16" s="31" t="s">
        <v>20</v>
      </c>
      <c r="F16" s="31"/>
      <c r="G16" s="31"/>
      <c r="H16" s="31"/>
      <c r="I16" s="27"/>
      <c r="J16" s="27"/>
      <c r="K16" s="27"/>
      <c r="L16" s="27"/>
      <c r="M16" s="28">
        <f>IF(I10="","",I12*100/16)</f>
      </c>
      <c r="N16" s="31" t="s">
        <v>24</v>
      </c>
      <c r="O16" s="31"/>
      <c r="P16" s="31"/>
      <c r="Q16" s="31"/>
      <c r="R16" s="31"/>
      <c r="S16" s="29"/>
      <c r="T16" s="193"/>
      <c r="W16" s="4"/>
      <c r="X16" s="4"/>
      <c r="Y16" s="4"/>
    </row>
    <row r="17" spans="1:23" ht="25.5" customHeight="1">
      <c r="A17" s="192"/>
      <c r="B17" s="29"/>
      <c r="C17" s="126"/>
      <c r="D17" s="28">
        <f>IF(I10="","",(G12-(D16*0.18))*2.174)</f>
      </c>
      <c r="E17" s="31" t="s">
        <v>21</v>
      </c>
      <c r="F17" s="31"/>
      <c r="G17" s="199" t="s">
        <v>16</v>
      </c>
      <c r="H17" s="199"/>
      <c r="I17" s="27"/>
      <c r="J17" s="27"/>
      <c r="K17" s="27"/>
      <c r="L17" s="27"/>
      <c r="M17" s="28">
        <f>IF(G10="","",G12*100/46)</f>
      </c>
      <c r="N17" s="31" t="s">
        <v>21</v>
      </c>
      <c r="O17" s="31"/>
      <c r="P17" s="31"/>
      <c r="Q17" s="31"/>
      <c r="R17" s="127" t="s">
        <v>16</v>
      </c>
      <c r="S17" s="74"/>
      <c r="T17" s="193"/>
      <c r="W17" s="8"/>
    </row>
    <row r="18" spans="1:20" ht="25.5" customHeight="1">
      <c r="A18" s="192"/>
      <c r="B18" s="29"/>
      <c r="C18" s="126"/>
      <c r="D18" s="28">
        <f>IF(I10="","",(G12-(D16*0.18))*5)</f>
      </c>
      <c r="E18" s="32" t="s">
        <v>22</v>
      </c>
      <c r="F18" s="32"/>
      <c r="G18" s="32"/>
      <c r="H18" s="32"/>
      <c r="I18" s="27"/>
      <c r="J18" s="27"/>
      <c r="K18" s="27"/>
      <c r="L18" s="27"/>
      <c r="M18" s="28">
        <f>IF(G10="","",G12*100/20)</f>
      </c>
      <c r="N18" s="32" t="s">
        <v>22</v>
      </c>
      <c r="O18" s="32"/>
      <c r="P18" s="32"/>
      <c r="Q18" s="32"/>
      <c r="R18" s="32"/>
      <c r="S18" s="29"/>
      <c r="T18" s="193"/>
    </row>
    <row r="19" spans="1:23" ht="25.5" customHeight="1">
      <c r="A19" s="192"/>
      <c r="B19" s="29"/>
      <c r="C19" s="126"/>
      <c r="D19" s="28">
        <f>IF(K10="","",(K12*100/60))</f>
      </c>
      <c r="E19" s="31" t="s">
        <v>23</v>
      </c>
      <c r="F19" s="31"/>
      <c r="G19" s="31"/>
      <c r="H19" s="31"/>
      <c r="I19" s="27"/>
      <c r="J19" s="27"/>
      <c r="K19" s="27"/>
      <c r="L19" s="27"/>
      <c r="M19" s="28">
        <f>IF(K10="","",K12*100/60)</f>
      </c>
      <c r="N19" s="31" t="s">
        <v>23</v>
      </c>
      <c r="O19" s="31"/>
      <c r="P19" s="31"/>
      <c r="Q19" s="31"/>
      <c r="R19" s="31"/>
      <c r="S19" s="29"/>
      <c r="T19" s="193"/>
      <c r="W19" s="9"/>
    </row>
    <row r="20" spans="1:20" ht="37.5" customHeight="1">
      <c r="A20" s="192"/>
      <c r="B20" s="23"/>
      <c r="C20" s="24"/>
      <c r="D20" s="24"/>
      <c r="E20" s="24"/>
      <c r="F20" s="24"/>
      <c r="G20" s="24"/>
      <c r="H20" s="24"/>
      <c r="I20" s="24"/>
      <c r="J20" s="24"/>
      <c r="K20" s="24"/>
      <c r="L20" s="26"/>
      <c r="M20" s="24"/>
      <c r="N20" s="24"/>
      <c r="O20" s="24"/>
      <c r="P20" s="24"/>
      <c r="Q20" s="24"/>
      <c r="R20" s="24"/>
      <c r="S20" s="24"/>
      <c r="T20" s="193"/>
    </row>
    <row r="21" spans="1:26" ht="32.25" customHeight="1">
      <c r="A21" s="192"/>
      <c r="B21" s="212" t="s">
        <v>43</v>
      </c>
      <c r="C21" s="212"/>
      <c r="D21" s="212"/>
      <c r="E21" s="212"/>
      <c r="F21" s="212"/>
      <c r="G21" s="212"/>
      <c r="H21" s="212"/>
      <c r="I21" s="212"/>
      <c r="J21" s="212"/>
      <c r="K21" s="212"/>
      <c r="L21" s="212"/>
      <c r="M21" s="212"/>
      <c r="N21" s="212"/>
      <c r="O21" s="212"/>
      <c r="P21" s="212"/>
      <c r="Q21" s="212"/>
      <c r="R21" s="212"/>
      <c r="S21" s="212"/>
      <c r="T21" s="193"/>
      <c r="W21" s="4"/>
      <c r="X21" s="4"/>
      <c r="Y21" s="4"/>
      <c r="Z21" s="4"/>
    </row>
    <row r="22" spans="1:26" ht="8.25" customHeight="1" hidden="1">
      <c r="A22" s="192"/>
      <c r="B22" s="41"/>
      <c r="C22" s="41"/>
      <c r="D22" s="41"/>
      <c r="E22" s="41"/>
      <c r="F22" s="41"/>
      <c r="G22" s="41"/>
      <c r="H22" s="41"/>
      <c r="I22" s="44"/>
      <c r="J22" s="44"/>
      <c r="K22" s="44"/>
      <c r="L22" s="41"/>
      <c r="M22" s="42"/>
      <c r="N22" s="42"/>
      <c r="O22" s="42"/>
      <c r="P22" s="42"/>
      <c r="Q22" s="42"/>
      <c r="R22" s="42"/>
      <c r="S22" s="42"/>
      <c r="T22" s="193"/>
      <c r="W22" s="6"/>
      <c r="X22" s="6"/>
      <c r="Y22" s="6"/>
      <c r="Z22" s="4"/>
    </row>
    <row r="23" spans="1:26" ht="34.5" customHeight="1">
      <c r="A23" s="192"/>
      <c r="B23" s="41"/>
      <c r="C23" s="216" t="s">
        <v>15</v>
      </c>
      <c r="D23" s="216"/>
      <c r="E23" s="216"/>
      <c r="F23" s="216"/>
      <c r="G23" s="216"/>
      <c r="H23" s="41"/>
      <c r="I23" s="44"/>
      <c r="J23" s="44"/>
      <c r="K23" s="44"/>
      <c r="L23" s="41"/>
      <c r="M23" s="216" t="s">
        <v>17</v>
      </c>
      <c r="N23" s="216"/>
      <c r="O23" s="216"/>
      <c r="P23" s="216"/>
      <c r="Q23" s="216"/>
      <c r="R23" s="216"/>
      <c r="S23" s="42"/>
      <c r="T23" s="193"/>
      <c r="W23" s="6"/>
      <c r="X23" s="6"/>
      <c r="Y23" s="6"/>
      <c r="Z23" s="4"/>
    </row>
    <row r="24" spans="1:20" ht="35.25" customHeight="1">
      <c r="A24" s="192"/>
      <c r="B24" s="41"/>
      <c r="C24" s="134"/>
      <c r="D24" s="228"/>
      <c r="E24" s="194" t="s">
        <v>57</v>
      </c>
      <c r="F24" s="234" t="s">
        <v>25</v>
      </c>
      <c r="G24" s="234"/>
      <c r="H24" s="41"/>
      <c r="I24" s="44"/>
      <c r="J24" s="45"/>
      <c r="K24" s="45"/>
      <c r="L24" s="46"/>
      <c r="M24" s="233"/>
      <c r="N24" s="233"/>
      <c r="O24" s="230" t="s">
        <v>57</v>
      </c>
      <c r="P24" s="231"/>
      <c r="Q24" s="234" t="s">
        <v>25</v>
      </c>
      <c r="R24" s="234"/>
      <c r="S24" s="41"/>
      <c r="T24" s="193"/>
    </row>
    <row r="25" spans="1:20" ht="20.25" customHeight="1">
      <c r="A25" s="130"/>
      <c r="B25" s="41"/>
      <c r="C25" s="135"/>
      <c r="D25" s="229"/>
      <c r="E25" s="195"/>
      <c r="F25" s="156">
        <f>IF(N12="",0,N12)</f>
        <v>0</v>
      </c>
      <c r="G25" s="118" t="s">
        <v>26</v>
      </c>
      <c r="H25" s="41"/>
      <c r="I25" s="45"/>
      <c r="J25" s="45"/>
      <c r="K25" s="45"/>
      <c r="L25" s="46"/>
      <c r="M25" s="233"/>
      <c r="N25" s="233"/>
      <c r="O25" s="232"/>
      <c r="P25" s="232"/>
      <c r="Q25" s="156">
        <f>IF(N12="",0,N12)</f>
        <v>0</v>
      </c>
      <c r="R25" s="118" t="s">
        <v>40</v>
      </c>
      <c r="S25" s="41"/>
      <c r="T25" s="131"/>
    </row>
    <row r="26" spans="1:20" ht="25.5" customHeight="1">
      <c r="A26" s="10"/>
      <c r="B26" s="41"/>
      <c r="C26" s="37"/>
      <c r="D26" s="128" t="s">
        <v>31</v>
      </c>
      <c r="E26" s="92"/>
      <c r="F26" s="322">
        <f>IF(D16="","",D16*E26/50)</f>
      </c>
      <c r="G26" s="323"/>
      <c r="H26" s="46"/>
      <c r="I26" s="45"/>
      <c r="J26" s="45"/>
      <c r="K26" s="45"/>
      <c r="L26" s="46"/>
      <c r="M26" s="128"/>
      <c r="N26" s="128" t="s">
        <v>27</v>
      </c>
      <c r="O26" s="223"/>
      <c r="P26" s="224"/>
      <c r="Q26" s="324">
        <f>IF(M16="","",M16*O26/50)</f>
      </c>
      <c r="R26" s="325"/>
      <c r="S26" s="46"/>
      <c r="T26" s="10"/>
    </row>
    <row r="27" spans="1:20" ht="25.5" customHeight="1">
      <c r="A27" s="10"/>
      <c r="B27" s="41"/>
      <c r="C27" s="37"/>
      <c r="D27" s="129" t="s">
        <v>32</v>
      </c>
      <c r="E27" s="92"/>
      <c r="F27" s="322">
        <f>IF(D17="","",D17*E27/50)</f>
      </c>
      <c r="G27" s="323"/>
      <c r="H27" s="46"/>
      <c r="I27" s="45"/>
      <c r="J27" s="45"/>
      <c r="K27" s="45"/>
      <c r="L27" s="46"/>
      <c r="M27" s="129"/>
      <c r="N27" s="129" t="s">
        <v>28</v>
      </c>
      <c r="O27" s="223"/>
      <c r="P27" s="224"/>
      <c r="Q27" s="324">
        <f>IF(M17="","",M17*O27/50)</f>
      </c>
      <c r="R27" s="325"/>
      <c r="S27" s="46"/>
      <c r="T27" s="10"/>
    </row>
    <row r="28" spans="1:20" ht="25.5" customHeight="1">
      <c r="A28" s="10"/>
      <c r="B28" s="41"/>
      <c r="C28" s="37"/>
      <c r="D28" s="128" t="s">
        <v>29</v>
      </c>
      <c r="E28" s="92"/>
      <c r="F28" s="322">
        <f>IF(D19="","",D19*E28/50)</f>
      </c>
      <c r="G28" s="323"/>
      <c r="H28" s="46"/>
      <c r="I28" s="45"/>
      <c r="J28" s="45"/>
      <c r="K28" s="45"/>
      <c r="L28" s="46"/>
      <c r="M28" s="128"/>
      <c r="N28" s="128" t="s">
        <v>29</v>
      </c>
      <c r="O28" s="223"/>
      <c r="P28" s="224"/>
      <c r="Q28" s="324">
        <f>IF(M19="","",M19*O28/50)</f>
      </c>
      <c r="R28" s="325"/>
      <c r="S28" s="46"/>
      <c r="T28" s="10"/>
    </row>
    <row r="29" spans="1:20" ht="25.5" customHeight="1">
      <c r="A29" s="10"/>
      <c r="B29" s="41"/>
      <c r="C29" s="89"/>
      <c r="D29" s="97"/>
      <c r="E29" s="97" t="s">
        <v>58</v>
      </c>
      <c r="F29" s="190">
        <f>SUM(F26:G28)</f>
        <v>0</v>
      </c>
      <c r="G29" s="191"/>
      <c r="H29" s="46"/>
      <c r="I29" s="45"/>
      <c r="J29" s="45"/>
      <c r="K29" s="45"/>
      <c r="L29" s="46"/>
      <c r="M29" s="117"/>
      <c r="N29" s="121"/>
      <c r="O29" s="119"/>
      <c r="P29" s="120" t="s">
        <v>60</v>
      </c>
      <c r="Q29" s="190">
        <f>SUM(Q26:R28)</f>
        <v>0</v>
      </c>
      <c r="R29" s="220"/>
      <c r="S29" s="46"/>
      <c r="T29" s="10"/>
    </row>
    <row r="30" spans="1:20" ht="37.5" customHeight="1">
      <c r="A30" s="10"/>
      <c r="B30" s="41"/>
      <c r="C30" s="225" t="s">
        <v>16</v>
      </c>
      <c r="D30" s="225"/>
      <c r="E30" s="225"/>
      <c r="F30" s="225"/>
      <c r="G30" s="225"/>
      <c r="H30" s="46"/>
      <c r="I30" s="45"/>
      <c r="J30" s="45"/>
      <c r="K30" s="45"/>
      <c r="L30" s="46"/>
      <c r="M30" s="225" t="s">
        <v>16</v>
      </c>
      <c r="N30" s="225"/>
      <c r="O30" s="225"/>
      <c r="P30" s="225"/>
      <c r="Q30" s="225"/>
      <c r="R30" s="225"/>
      <c r="S30" s="41"/>
      <c r="T30" s="10"/>
    </row>
    <row r="31" spans="1:20" ht="25.5" customHeight="1">
      <c r="A31" s="10"/>
      <c r="B31" s="41"/>
      <c r="C31" s="37"/>
      <c r="D31" s="128" t="s">
        <v>31</v>
      </c>
      <c r="E31" s="95">
        <f>IF(E26="","",E26)</f>
      </c>
      <c r="F31" s="322">
        <f>IF(D16="","",D16*E31/50)</f>
      </c>
      <c r="G31" s="323"/>
      <c r="H31" s="46"/>
      <c r="I31" s="45"/>
      <c r="J31" s="45"/>
      <c r="K31" s="45"/>
      <c r="L31" s="46"/>
      <c r="M31" s="128"/>
      <c r="N31" s="128" t="s">
        <v>27</v>
      </c>
      <c r="O31" s="210">
        <f>IF(O26="","",O26)</f>
      </c>
      <c r="P31" s="210"/>
      <c r="Q31" s="326">
        <f>IF(M16="","",M16*O31/50)</f>
      </c>
      <c r="R31" s="325"/>
      <c r="S31" s="46"/>
      <c r="T31" s="10"/>
    </row>
    <row r="32" spans="1:20" ht="25.5" customHeight="1">
      <c r="A32" s="10"/>
      <c r="B32" s="41"/>
      <c r="C32" s="37"/>
      <c r="D32" s="133" t="s">
        <v>30</v>
      </c>
      <c r="E32" s="92"/>
      <c r="F32" s="322">
        <f>IF(D17="","",D17*E32/50)</f>
      </c>
      <c r="G32" s="323"/>
      <c r="H32" s="46"/>
      <c r="I32" s="45"/>
      <c r="J32" s="45"/>
      <c r="K32" s="45"/>
      <c r="L32" s="46"/>
      <c r="M32" s="129"/>
      <c r="N32" s="133" t="s">
        <v>30</v>
      </c>
      <c r="O32" s="188"/>
      <c r="P32" s="188"/>
      <c r="Q32" s="326">
        <f>IF(M18="","",M18*O32/50)</f>
      </c>
      <c r="R32" s="325"/>
      <c r="S32" s="46"/>
      <c r="T32" s="10"/>
    </row>
    <row r="33" spans="1:20" ht="25.5" customHeight="1">
      <c r="A33" s="10"/>
      <c r="B33" s="41"/>
      <c r="C33" s="37"/>
      <c r="D33" s="128" t="s">
        <v>29</v>
      </c>
      <c r="E33" s="168">
        <f>IF(E28="","",E28)</f>
      </c>
      <c r="F33" s="322">
        <f>IF(D19="","",D19*E33/50)</f>
      </c>
      <c r="G33" s="323"/>
      <c r="H33" s="46"/>
      <c r="I33" s="45"/>
      <c r="J33" s="45"/>
      <c r="K33" s="45"/>
      <c r="L33" s="46"/>
      <c r="M33" s="128"/>
      <c r="N33" s="128" t="s">
        <v>29</v>
      </c>
      <c r="O33" s="210">
        <f>IF(O28="","",O28)</f>
      </c>
      <c r="P33" s="210"/>
      <c r="Q33" s="326">
        <f>IF(M19="","",M19*O33/50)</f>
      </c>
      <c r="R33" s="325"/>
      <c r="S33" s="46"/>
      <c r="T33" s="10"/>
    </row>
    <row r="34" spans="1:20" ht="25.5" customHeight="1">
      <c r="A34" s="10"/>
      <c r="B34" s="41"/>
      <c r="C34" s="89"/>
      <c r="D34" s="97"/>
      <c r="E34" s="97" t="s">
        <v>58</v>
      </c>
      <c r="F34" s="190">
        <f>SUM(F31:G33)</f>
        <v>0</v>
      </c>
      <c r="G34" s="191"/>
      <c r="H34" s="46"/>
      <c r="I34" s="45"/>
      <c r="J34" s="45"/>
      <c r="K34" s="45"/>
      <c r="L34" s="46"/>
      <c r="M34" s="117"/>
      <c r="N34" s="121"/>
      <c r="O34" s="119"/>
      <c r="P34" s="120" t="s">
        <v>60</v>
      </c>
      <c r="Q34" s="190">
        <f>SUM(Q31:R33)</f>
        <v>0</v>
      </c>
      <c r="R34" s="220"/>
      <c r="S34" s="46"/>
      <c r="T34" s="10"/>
    </row>
    <row r="35" spans="1:20" ht="13.5" customHeight="1">
      <c r="A35" s="10"/>
      <c r="B35" s="41"/>
      <c r="C35" s="41"/>
      <c r="D35" s="41"/>
      <c r="E35" s="50"/>
      <c r="F35" s="39"/>
      <c r="G35" s="40"/>
      <c r="H35" s="46"/>
      <c r="I35" s="44"/>
      <c r="J35" s="45"/>
      <c r="K35" s="45"/>
      <c r="L35" s="46"/>
      <c r="M35" s="48"/>
      <c r="N35" s="48"/>
      <c r="O35" s="48"/>
      <c r="P35" s="50"/>
      <c r="Q35" s="39"/>
      <c r="R35" s="40"/>
      <c r="S35" s="46"/>
      <c r="T35" s="10"/>
    </row>
    <row r="36" spans="1:20" ht="34.5" customHeight="1">
      <c r="A36" s="10"/>
      <c r="B36" s="10"/>
      <c r="C36" s="10"/>
      <c r="D36" s="10"/>
      <c r="E36" s="10"/>
      <c r="F36" s="10"/>
      <c r="G36" s="10"/>
      <c r="H36" s="10"/>
      <c r="I36" s="169" t="s">
        <v>0</v>
      </c>
      <c r="J36" s="138"/>
      <c r="K36" s="138"/>
      <c r="L36" s="138"/>
      <c r="M36" s="138"/>
      <c r="N36" s="132"/>
      <c r="O36" s="132"/>
      <c r="P36" s="10"/>
      <c r="Q36" s="10"/>
      <c r="R36" s="10"/>
      <c r="S36" s="10"/>
      <c r="T36" s="10"/>
    </row>
  </sheetData>
  <sheetProtection password="D377" sheet="1" objects="1" scenarios="1" selectLockedCells="1"/>
  <mergeCells count="45">
    <mergeCell ref="T13:T24"/>
    <mergeCell ref="I14:L14"/>
    <mergeCell ref="B21:S21"/>
    <mergeCell ref="E24:E25"/>
    <mergeCell ref="O24:P25"/>
    <mergeCell ref="M24:N24"/>
    <mergeCell ref="F24:G24"/>
    <mergeCell ref="Q24:R24"/>
    <mergeCell ref="M25:N25"/>
    <mergeCell ref="C14:H14"/>
    <mergeCell ref="I1:M1"/>
    <mergeCell ref="B2:S2"/>
    <mergeCell ref="B4:S4"/>
    <mergeCell ref="A13:A24"/>
    <mergeCell ref="O27:P27"/>
    <mergeCell ref="F27:G27"/>
    <mergeCell ref="Q27:R27"/>
    <mergeCell ref="G17:H17"/>
    <mergeCell ref="D24:D25"/>
    <mergeCell ref="F26:G26"/>
    <mergeCell ref="M6:N6"/>
    <mergeCell ref="B3:S3"/>
    <mergeCell ref="O26:P26"/>
    <mergeCell ref="Q26:R26"/>
    <mergeCell ref="F32:G32"/>
    <mergeCell ref="O32:P32"/>
    <mergeCell ref="Q32:R32"/>
    <mergeCell ref="M14:R14"/>
    <mergeCell ref="M23:R23"/>
    <mergeCell ref="C23:G23"/>
    <mergeCell ref="Q34:R34"/>
    <mergeCell ref="F34:G34"/>
    <mergeCell ref="C30:G30"/>
    <mergeCell ref="M30:R30"/>
    <mergeCell ref="F31:G31"/>
    <mergeCell ref="O31:P31"/>
    <mergeCell ref="Q31:R31"/>
    <mergeCell ref="F33:G33"/>
    <mergeCell ref="O33:P33"/>
    <mergeCell ref="F29:G29"/>
    <mergeCell ref="Q29:R29"/>
    <mergeCell ref="Q28:R28"/>
    <mergeCell ref="F28:G28"/>
    <mergeCell ref="O28:P28"/>
    <mergeCell ref="Q33:R33"/>
  </mergeCells>
  <conditionalFormatting sqref="D9">
    <cfRule type="cellIs" priority="9" dxfId="0" operator="between">
      <formula>20</formula>
      <formula>100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scale="48" r:id="rId5"/>
  <drawing r:id="rId3"/>
  <legacyDrawing r:id="rId2"/>
  <picture r:id="rId4"/>
</worksheet>
</file>

<file path=xl/worksheets/sheet3.xml><?xml version="1.0" encoding="utf-8"?>
<worksheet xmlns="http://schemas.openxmlformats.org/spreadsheetml/2006/main" xmlns:r="http://schemas.openxmlformats.org/officeDocument/2006/relationships">
  <sheetPr>
    <tabColor rgb="FF7030A0"/>
  </sheetPr>
  <dimension ref="A1:AC34"/>
  <sheetViews>
    <sheetView showGridLines="0" zoomScale="50" zoomScaleNormal="50" zoomScalePageLayoutView="0" workbookViewId="0" topLeftCell="A4">
      <selection activeCell="D30" sqref="D30:E30"/>
    </sheetView>
  </sheetViews>
  <sheetFormatPr defaultColWidth="0" defaultRowHeight="0" customHeight="1" zeroHeight="1"/>
  <cols>
    <col min="1" max="2" width="3.7109375" style="1" customWidth="1"/>
    <col min="3" max="3" width="34.57421875" style="1" customWidth="1"/>
    <col min="4" max="4" width="1.8515625" style="1" customWidth="1"/>
    <col min="5" max="5" width="20.421875" style="1" customWidth="1"/>
    <col min="6" max="6" width="10.00390625" style="1" customWidth="1"/>
    <col min="7" max="7" width="21.7109375" style="1" customWidth="1"/>
    <col min="8" max="8" width="16.7109375" style="1" customWidth="1"/>
    <col min="9" max="9" width="8.7109375" style="1" customWidth="1"/>
    <col min="10" max="10" width="20.28125" style="1" customWidth="1"/>
    <col min="11" max="11" width="6.421875" style="1" customWidth="1"/>
    <col min="12" max="12" width="19.8515625" style="1" customWidth="1"/>
    <col min="13" max="13" width="7.7109375" style="1" customWidth="1"/>
    <col min="14" max="14" width="22.421875" style="1" customWidth="1"/>
    <col min="15" max="15" width="4.421875" style="1" customWidth="1"/>
    <col min="16" max="16" width="7.7109375" style="1" customWidth="1"/>
    <col min="17" max="17" width="2.7109375" style="1" customWidth="1"/>
    <col min="18" max="18" width="19.140625" style="1" customWidth="1"/>
    <col min="19" max="19" width="9.140625" style="1" customWidth="1"/>
    <col min="20" max="20" width="21.28125" style="1" customWidth="1"/>
    <col min="21" max="21" width="12.421875" style="1" customWidth="1"/>
    <col min="22" max="22" width="10.7109375" style="1" customWidth="1"/>
    <col min="23" max="23" width="3.00390625" style="1" customWidth="1"/>
    <col min="24" max="24" width="5.28125" style="1" customWidth="1"/>
    <col min="25" max="25" width="9.140625" style="1" hidden="1" customWidth="1"/>
    <col min="26" max="26" width="23.57421875" style="1" hidden="1" customWidth="1"/>
    <col min="27" max="27" width="14.57421875" style="1" hidden="1" customWidth="1"/>
    <col min="28" max="28" width="2.28125" style="1" hidden="1" customWidth="1"/>
    <col min="29" max="29" width="23.421875" style="1" hidden="1" customWidth="1"/>
    <col min="30" max="33" width="17.140625" style="1" hidden="1" customWidth="1"/>
    <col min="34" max="16384" width="9.140625" style="1" hidden="1" customWidth="1"/>
  </cols>
  <sheetData>
    <row r="1" spans="1:24" ht="34.5" customHeight="1">
      <c r="A1" s="10"/>
      <c r="B1" s="10"/>
      <c r="C1" s="10"/>
      <c r="D1" s="10"/>
      <c r="E1" s="10"/>
      <c r="F1" s="10"/>
      <c r="G1" s="10"/>
      <c r="H1" s="10"/>
      <c r="I1" s="10"/>
      <c r="J1" s="169" t="s">
        <v>0</v>
      </c>
      <c r="K1" s="138"/>
      <c r="L1" s="138"/>
      <c r="M1" s="138"/>
      <c r="N1" s="138"/>
      <c r="O1" s="132"/>
      <c r="P1" s="132"/>
      <c r="Q1" s="132"/>
      <c r="R1" s="132"/>
      <c r="S1" s="132"/>
      <c r="T1" s="10"/>
      <c r="U1" s="10"/>
      <c r="V1" s="10"/>
      <c r="W1" s="10"/>
      <c r="X1" s="10"/>
    </row>
    <row r="2" spans="1:24" ht="34.5" customHeight="1">
      <c r="A2" s="192" t="s">
        <v>0</v>
      </c>
      <c r="B2" s="180" t="s">
        <v>76</v>
      </c>
      <c r="C2" s="180"/>
      <c r="D2" s="180"/>
      <c r="E2" s="180"/>
      <c r="F2" s="180"/>
      <c r="G2" s="180"/>
      <c r="H2" s="180"/>
      <c r="I2" s="180"/>
      <c r="J2" s="180"/>
      <c r="K2" s="180"/>
      <c r="L2" s="180"/>
      <c r="M2" s="180"/>
      <c r="N2" s="180"/>
      <c r="O2" s="180"/>
      <c r="P2" s="180"/>
      <c r="Q2" s="180"/>
      <c r="R2" s="180"/>
      <c r="S2" s="180"/>
      <c r="T2" s="180"/>
      <c r="U2" s="180"/>
      <c r="V2" s="180"/>
      <c r="W2" s="180"/>
      <c r="X2" s="193" t="s">
        <v>0</v>
      </c>
    </row>
    <row r="3" spans="1:24" ht="42.75" customHeight="1">
      <c r="A3" s="192"/>
      <c r="B3" s="243" t="s">
        <v>51</v>
      </c>
      <c r="C3" s="243"/>
      <c r="D3" s="243"/>
      <c r="E3" s="243"/>
      <c r="F3" s="243"/>
      <c r="G3" s="243"/>
      <c r="H3" s="243"/>
      <c r="I3" s="243"/>
      <c r="J3" s="243"/>
      <c r="K3" s="243"/>
      <c r="L3" s="243"/>
      <c r="M3" s="243"/>
      <c r="N3" s="243"/>
      <c r="O3" s="243"/>
      <c r="P3" s="243"/>
      <c r="Q3" s="243"/>
      <c r="R3" s="243"/>
      <c r="S3" s="243"/>
      <c r="T3" s="243"/>
      <c r="U3" s="243"/>
      <c r="V3" s="243"/>
      <c r="W3" s="243"/>
      <c r="X3" s="193"/>
    </row>
    <row r="4" spans="1:24" ht="42.75" customHeight="1">
      <c r="A4" s="192"/>
      <c r="B4" s="183" t="s">
        <v>8</v>
      </c>
      <c r="C4" s="183"/>
      <c r="D4" s="183"/>
      <c r="E4" s="183"/>
      <c r="F4" s="183"/>
      <c r="G4" s="183"/>
      <c r="H4" s="183"/>
      <c r="I4" s="183"/>
      <c r="J4" s="183"/>
      <c r="K4" s="183"/>
      <c r="L4" s="183"/>
      <c r="M4" s="183"/>
      <c r="N4" s="183"/>
      <c r="O4" s="183"/>
      <c r="P4" s="183"/>
      <c r="Q4" s="183"/>
      <c r="R4" s="183"/>
      <c r="S4" s="183"/>
      <c r="T4" s="183"/>
      <c r="U4" s="183"/>
      <c r="V4" s="183"/>
      <c r="W4" s="183"/>
      <c r="X4" s="193"/>
    </row>
    <row r="5" spans="1:24" ht="5.25" customHeight="1">
      <c r="A5" s="192"/>
      <c r="B5" s="12"/>
      <c r="C5" s="12"/>
      <c r="D5" s="12"/>
      <c r="E5" s="12"/>
      <c r="F5" s="13"/>
      <c r="G5" s="13"/>
      <c r="H5" s="12"/>
      <c r="I5" s="12"/>
      <c r="J5" s="12"/>
      <c r="K5" s="12"/>
      <c r="L5" s="12"/>
      <c r="M5" s="12"/>
      <c r="N5" s="12"/>
      <c r="O5" s="12"/>
      <c r="P5" s="12"/>
      <c r="Q5" s="12"/>
      <c r="R5" s="12"/>
      <c r="S5" s="12"/>
      <c r="T5" s="44"/>
      <c r="U5" s="44"/>
      <c r="V5" s="44"/>
      <c r="W5" s="12"/>
      <c r="X5" s="193"/>
    </row>
    <row r="6" spans="1:27" s="53" customFormat="1" ht="51" customHeight="1">
      <c r="A6" s="192"/>
      <c r="B6" s="52"/>
      <c r="C6" s="52"/>
      <c r="D6" s="52"/>
      <c r="E6" s="52"/>
      <c r="F6" s="52"/>
      <c r="G6" s="52"/>
      <c r="H6" s="124" t="s">
        <v>9</v>
      </c>
      <c r="I6" s="18"/>
      <c r="J6" s="124" t="s">
        <v>10</v>
      </c>
      <c r="K6" s="18"/>
      <c r="L6" s="124" t="s">
        <v>11</v>
      </c>
      <c r="M6" s="150"/>
      <c r="N6" s="146" t="s">
        <v>45</v>
      </c>
      <c r="O6" s="144"/>
      <c r="P6" s="144"/>
      <c r="Q6" s="151"/>
      <c r="R6" s="44"/>
      <c r="S6" s="52"/>
      <c r="T6" s="150"/>
      <c r="U6" s="150"/>
      <c r="V6" s="150"/>
      <c r="W6" s="52"/>
      <c r="X6" s="193"/>
      <c r="AA6" s="51"/>
    </row>
    <row r="7" spans="1:28" ht="24" thickBot="1">
      <c r="A7" s="192"/>
      <c r="B7" s="12"/>
      <c r="C7" s="14"/>
      <c r="D7" s="14"/>
      <c r="E7" s="14"/>
      <c r="F7" s="14"/>
      <c r="G7" s="14"/>
      <c r="H7" s="125"/>
      <c r="I7" s="34"/>
      <c r="J7" s="125"/>
      <c r="K7" s="34"/>
      <c r="L7" s="125"/>
      <c r="M7" s="44"/>
      <c r="N7" s="147"/>
      <c r="O7" s="145"/>
      <c r="P7" s="145"/>
      <c r="Q7" s="44"/>
      <c r="R7" s="44"/>
      <c r="S7" s="14"/>
      <c r="T7" s="44"/>
      <c r="U7" s="44"/>
      <c r="V7" s="44"/>
      <c r="W7" s="12"/>
      <c r="X7" s="193"/>
      <c r="AA7" s="3"/>
      <c r="AB7" s="4"/>
    </row>
    <row r="8" spans="1:28" ht="33" customHeight="1" thickBot="1" thickTop="1">
      <c r="A8" s="192"/>
      <c r="B8" s="12"/>
      <c r="C8" s="44"/>
      <c r="E8" s="63" t="s">
        <v>54</v>
      </c>
      <c r="F8" s="44"/>
      <c r="G8" s="49"/>
      <c r="H8" s="167"/>
      <c r="I8" s="43"/>
      <c r="J8" s="167"/>
      <c r="K8" s="43"/>
      <c r="L8" s="167"/>
      <c r="M8" s="44"/>
      <c r="N8" s="143"/>
      <c r="O8" s="152"/>
      <c r="P8" s="152"/>
      <c r="Q8" s="44"/>
      <c r="R8" s="44"/>
      <c r="S8" s="17"/>
      <c r="T8" s="44"/>
      <c r="U8" s="44"/>
      <c r="V8" s="44"/>
      <c r="W8" s="12"/>
      <c r="X8" s="193"/>
      <c r="AA8" s="5"/>
      <c r="AB8" s="6"/>
    </row>
    <row r="9" spans="1:28" ht="9.75" customHeight="1" thickBot="1" thickTop="1">
      <c r="A9" s="192"/>
      <c r="B9" s="12"/>
      <c r="C9" s="15"/>
      <c r="D9" s="15"/>
      <c r="E9" s="44"/>
      <c r="F9" s="15"/>
      <c r="G9" s="15"/>
      <c r="H9" s="16"/>
      <c r="I9" s="16"/>
      <c r="J9" s="16"/>
      <c r="K9" s="16"/>
      <c r="L9" s="16"/>
      <c r="M9" s="44"/>
      <c r="N9" s="17"/>
      <c r="O9" s="17"/>
      <c r="P9" s="17"/>
      <c r="Q9" s="17"/>
      <c r="R9" s="17"/>
      <c r="S9" s="17"/>
      <c r="T9" s="14"/>
      <c r="U9" s="38"/>
      <c r="V9" s="19"/>
      <c r="W9" s="12"/>
      <c r="X9" s="193"/>
      <c r="AA9" s="5"/>
      <c r="AB9" s="6"/>
    </row>
    <row r="10" spans="1:28" ht="30" customHeight="1" thickBot="1" thickTop="1">
      <c r="A10" s="192"/>
      <c r="B10" s="44"/>
      <c r="C10" s="44"/>
      <c r="D10" s="44"/>
      <c r="E10" s="123" t="s">
        <v>46</v>
      </c>
      <c r="F10" s="33"/>
      <c r="G10" s="22"/>
      <c r="H10" s="21">
        <f>IF(N8="","",H8*N8)</f>
      </c>
      <c r="I10" s="35"/>
      <c r="J10" s="21">
        <f>IF(N8="","",J8*N8)</f>
      </c>
      <c r="K10" s="36"/>
      <c r="L10" s="21">
        <f>IF(N8="","",L8*N8)</f>
      </c>
      <c r="M10" s="44"/>
      <c r="N10" s="44"/>
      <c r="O10" s="44"/>
      <c r="P10" s="44"/>
      <c r="Q10" s="44"/>
      <c r="R10" s="33"/>
      <c r="S10" s="33"/>
      <c r="T10" s="44"/>
      <c r="U10" s="44"/>
      <c r="V10" s="44"/>
      <c r="W10" s="44"/>
      <c r="X10" s="193"/>
      <c r="AA10" s="5"/>
      <c r="AB10" s="6"/>
    </row>
    <row r="11" spans="1:28" ht="14.25" customHeight="1" thickTop="1">
      <c r="A11" s="192"/>
      <c r="B11" s="29"/>
      <c r="C11" s="29"/>
      <c r="D11" s="29"/>
      <c r="E11" s="29"/>
      <c r="F11" s="29"/>
      <c r="G11" s="29"/>
      <c r="H11" s="27"/>
      <c r="I11" s="27"/>
      <c r="J11" s="27"/>
      <c r="K11" s="27"/>
      <c r="L11" s="27"/>
      <c r="M11" s="27"/>
      <c r="N11" s="30"/>
      <c r="O11" s="30"/>
      <c r="P11" s="30"/>
      <c r="Q11" s="30"/>
      <c r="R11" s="30"/>
      <c r="S11" s="30"/>
      <c r="T11" s="30"/>
      <c r="U11" s="30"/>
      <c r="V11" s="29"/>
      <c r="W11" s="29"/>
      <c r="X11" s="193"/>
      <c r="AA11" s="5"/>
      <c r="AB11" s="6"/>
    </row>
    <row r="12" spans="1:28" ht="42" customHeight="1" thickBot="1">
      <c r="A12" s="192"/>
      <c r="B12" s="29"/>
      <c r="C12" s="246" t="s">
        <v>15</v>
      </c>
      <c r="D12" s="246"/>
      <c r="E12" s="246"/>
      <c r="F12" s="246"/>
      <c r="G12" s="246"/>
      <c r="H12" s="246"/>
      <c r="I12" s="246"/>
      <c r="J12" s="250" t="s">
        <v>16</v>
      </c>
      <c r="K12" s="250"/>
      <c r="L12" s="250"/>
      <c r="M12" s="251"/>
      <c r="N12" s="247" t="s">
        <v>17</v>
      </c>
      <c r="O12" s="248"/>
      <c r="P12" s="248"/>
      <c r="Q12" s="248"/>
      <c r="R12" s="248"/>
      <c r="S12" s="248"/>
      <c r="T12" s="248"/>
      <c r="U12" s="248"/>
      <c r="V12" s="248"/>
      <c r="W12" s="29"/>
      <c r="X12" s="193"/>
      <c r="AA12" s="5"/>
      <c r="AB12" s="6"/>
    </row>
    <row r="13" spans="1:28" ht="54.75" customHeight="1" thickBot="1" thickTop="1">
      <c r="A13" s="192"/>
      <c r="B13" s="57"/>
      <c r="C13" s="149" t="s">
        <v>47</v>
      </c>
      <c r="D13" s="61"/>
      <c r="E13" s="300" t="s">
        <v>66</v>
      </c>
      <c r="F13" s="301"/>
      <c r="G13" s="301"/>
      <c r="H13" s="137">
        <f>IF(N8="",0,N8)</f>
        <v>0</v>
      </c>
      <c r="I13" s="60" t="s">
        <v>48</v>
      </c>
      <c r="J13" s="58"/>
      <c r="K13" s="58"/>
      <c r="L13" s="58"/>
      <c r="M13" s="58"/>
      <c r="N13" s="254" t="s">
        <v>47</v>
      </c>
      <c r="O13" s="255"/>
      <c r="P13" s="256"/>
      <c r="Q13" s="148"/>
      <c r="R13" s="259" t="s">
        <v>66</v>
      </c>
      <c r="S13" s="260"/>
      <c r="T13" s="260"/>
      <c r="U13" s="137">
        <f>IF(N8="",0,N8)</f>
        <v>0</v>
      </c>
      <c r="V13" s="60" t="s">
        <v>48</v>
      </c>
      <c r="W13" s="58"/>
      <c r="X13" s="193"/>
      <c r="Z13" s="7"/>
      <c r="AA13" s="6"/>
      <c r="AB13" s="6"/>
    </row>
    <row r="14" spans="1:28" ht="25.5" customHeight="1">
      <c r="A14" s="192"/>
      <c r="B14" s="57"/>
      <c r="C14" s="56">
        <f>IF(J8="","",J8*2.174)</f>
      </c>
      <c r="D14" s="62"/>
      <c r="E14" s="54">
        <f>IF(C14="","",C14*N8)</f>
      </c>
      <c r="F14" s="31" t="s">
        <v>20</v>
      </c>
      <c r="G14" s="31"/>
      <c r="H14" s="31"/>
      <c r="I14" s="31"/>
      <c r="J14" s="59"/>
      <c r="K14" s="59"/>
      <c r="L14" s="59"/>
      <c r="M14" s="66"/>
      <c r="N14" s="274">
        <f>IF(J8="","",J8*100/16)</f>
      </c>
      <c r="O14" s="275"/>
      <c r="P14" s="276"/>
      <c r="Q14" s="62"/>
      <c r="R14" s="70">
        <f>IF(N14="","",N14*N8)</f>
      </c>
      <c r="S14" s="31" t="s">
        <v>24</v>
      </c>
      <c r="T14" s="31"/>
      <c r="U14" s="31"/>
      <c r="V14" s="31"/>
      <c r="W14" s="59"/>
      <c r="X14" s="193"/>
      <c r="Z14" s="4"/>
      <c r="AA14" s="4"/>
      <c r="AB14" s="4"/>
    </row>
    <row r="15" spans="1:26" ht="25.5" customHeight="1">
      <c r="A15" s="192"/>
      <c r="B15" s="57"/>
      <c r="C15" s="56">
        <f>IF(J8="","",(H8-(C14*0.18))*2.174)</f>
      </c>
      <c r="D15" s="62"/>
      <c r="E15" s="54">
        <f>IF(C15="","",C15*N8)</f>
      </c>
      <c r="F15" s="31" t="s">
        <v>21</v>
      </c>
      <c r="G15" s="31"/>
      <c r="H15" s="199" t="s">
        <v>16</v>
      </c>
      <c r="I15" s="199"/>
      <c r="J15" s="55"/>
      <c r="K15" s="55"/>
      <c r="L15" s="55"/>
      <c r="M15" s="55"/>
      <c r="N15" s="274">
        <f>IF(H8="","",H8*100/46)</f>
      </c>
      <c r="O15" s="275"/>
      <c r="P15" s="276"/>
      <c r="Q15" s="62"/>
      <c r="R15" s="70">
        <f>IF(N15="","",N15*N8)</f>
      </c>
      <c r="S15" s="31" t="s">
        <v>21</v>
      </c>
      <c r="T15" s="31"/>
      <c r="U15" s="199" t="s">
        <v>16</v>
      </c>
      <c r="V15" s="199"/>
      <c r="W15" s="59"/>
      <c r="X15" s="193"/>
      <c r="Z15" s="8"/>
    </row>
    <row r="16" spans="1:24" ht="25.5" customHeight="1">
      <c r="A16" s="192"/>
      <c r="B16" s="57"/>
      <c r="C16" s="56">
        <f>IF(J8="","",((H8-C14*0.18))*5)</f>
      </c>
      <c r="D16" s="62"/>
      <c r="E16" s="54">
        <f>IF(C16="","",C16*N8)</f>
      </c>
      <c r="F16" s="32" t="s">
        <v>22</v>
      </c>
      <c r="G16" s="32"/>
      <c r="H16" s="32"/>
      <c r="I16" s="32"/>
      <c r="J16" s="59"/>
      <c r="K16" s="59"/>
      <c r="L16" s="59"/>
      <c r="M16" s="66"/>
      <c r="N16" s="274">
        <f>IF(H8="","",H8*100/20)</f>
      </c>
      <c r="O16" s="275"/>
      <c r="P16" s="276"/>
      <c r="Q16" s="62"/>
      <c r="R16" s="70">
        <f>IF(N16="","",N16*N8)</f>
      </c>
      <c r="S16" s="32" t="s">
        <v>22</v>
      </c>
      <c r="T16" s="32"/>
      <c r="U16" s="32"/>
      <c r="V16" s="32"/>
      <c r="W16" s="59"/>
      <c r="X16" s="193"/>
    </row>
    <row r="17" spans="1:26" ht="25.5" customHeight="1">
      <c r="A17" s="192"/>
      <c r="B17" s="57"/>
      <c r="C17" s="56">
        <f>IF(L8="","",L8*100/60)</f>
      </c>
      <c r="D17" s="62"/>
      <c r="E17" s="54">
        <f>IF(C17="","",C17*N8)</f>
      </c>
      <c r="F17" s="31" t="s">
        <v>23</v>
      </c>
      <c r="G17" s="31"/>
      <c r="H17" s="31"/>
      <c r="I17" s="31"/>
      <c r="J17" s="59"/>
      <c r="K17" s="59"/>
      <c r="L17" s="59"/>
      <c r="M17" s="66"/>
      <c r="N17" s="274">
        <f>IF(L8="","",L8*100/60)</f>
      </c>
      <c r="O17" s="275"/>
      <c r="P17" s="276"/>
      <c r="Q17" s="62"/>
      <c r="R17" s="70">
        <f>IF(N17="","",N17*N8)</f>
      </c>
      <c r="S17" s="31" t="s">
        <v>23</v>
      </c>
      <c r="T17" s="31"/>
      <c r="U17" s="31"/>
      <c r="V17" s="31"/>
      <c r="W17" s="59"/>
      <c r="X17" s="193"/>
      <c r="Z17" s="9"/>
    </row>
    <row r="18" spans="1:24" ht="25.5" customHeight="1">
      <c r="A18" s="192"/>
      <c r="B18" s="267"/>
      <c r="C18" s="267"/>
      <c r="D18" s="267"/>
      <c r="E18" s="267"/>
      <c r="F18" s="267"/>
      <c r="G18" s="267"/>
      <c r="H18" s="267"/>
      <c r="I18" s="267"/>
      <c r="J18" s="267"/>
      <c r="K18" s="267"/>
      <c r="L18" s="267"/>
      <c r="M18" s="267"/>
      <c r="N18" s="267"/>
      <c r="O18" s="267"/>
      <c r="P18" s="267"/>
      <c r="Q18" s="267"/>
      <c r="R18" s="267"/>
      <c r="S18" s="267"/>
      <c r="T18" s="267"/>
      <c r="U18" s="267"/>
      <c r="V18" s="267"/>
      <c r="W18" s="267"/>
      <c r="X18" s="193"/>
    </row>
    <row r="19" spans="1:29" ht="42.75" customHeight="1">
      <c r="A19" s="192"/>
      <c r="B19" s="249" t="s">
        <v>53</v>
      </c>
      <c r="C19" s="249"/>
      <c r="D19" s="249"/>
      <c r="E19" s="249"/>
      <c r="F19" s="249"/>
      <c r="G19" s="249"/>
      <c r="H19" s="249"/>
      <c r="I19" s="249"/>
      <c r="J19" s="249"/>
      <c r="K19" s="249"/>
      <c r="L19" s="249"/>
      <c r="M19" s="249"/>
      <c r="N19" s="249"/>
      <c r="O19" s="249"/>
      <c r="P19" s="249"/>
      <c r="Q19" s="249"/>
      <c r="R19" s="249"/>
      <c r="S19" s="249"/>
      <c r="T19" s="249"/>
      <c r="U19" s="249"/>
      <c r="V19" s="249"/>
      <c r="W19" s="249"/>
      <c r="X19" s="193"/>
      <c r="Z19" s="4"/>
      <c r="AA19" s="4"/>
      <c r="AB19" s="4"/>
      <c r="AC19" s="4"/>
    </row>
    <row r="20" spans="1:29" ht="10.5" customHeight="1" thickBot="1">
      <c r="A20" s="192"/>
      <c r="B20" s="41"/>
      <c r="C20" s="41"/>
      <c r="D20" s="41"/>
      <c r="E20" s="41"/>
      <c r="F20" s="41"/>
      <c r="G20" s="41"/>
      <c r="H20" s="41"/>
      <c r="I20" s="41"/>
      <c r="J20" s="44"/>
      <c r="K20" s="44"/>
      <c r="L20" s="44"/>
      <c r="M20" s="41"/>
      <c r="N20" s="42"/>
      <c r="O20" s="42"/>
      <c r="P20" s="42"/>
      <c r="Q20" s="42"/>
      <c r="R20" s="42"/>
      <c r="S20" s="42"/>
      <c r="T20" s="42"/>
      <c r="U20" s="42"/>
      <c r="V20" s="42"/>
      <c r="W20" s="42"/>
      <c r="X20" s="193"/>
      <c r="Z20" s="6"/>
      <c r="AA20" s="6"/>
      <c r="AB20" s="6"/>
      <c r="AC20" s="4"/>
    </row>
    <row r="21" spans="1:29" ht="27.75" customHeight="1" thickBot="1" thickTop="1">
      <c r="A21" s="192"/>
      <c r="B21" s="41"/>
      <c r="C21" s="261" t="s">
        <v>15</v>
      </c>
      <c r="D21" s="262"/>
      <c r="E21" s="262"/>
      <c r="F21" s="262"/>
      <c r="G21" s="262"/>
      <c r="H21" s="263"/>
      <c r="I21" s="41"/>
      <c r="J21" s="44"/>
      <c r="K21" s="44"/>
      <c r="L21" s="44"/>
      <c r="M21" s="41"/>
      <c r="N21" s="261" t="s">
        <v>17</v>
      </c>
      <c r="O21" s="262"/>
      <c r="P21" s="262"/>
      <c r="Q21" s="262"/>
      <c r="R21" s="262"/>
      <c r="S21" s="262"/>
      <c r="T21" s="262"/>
      <c r="U21" s="262"/>
      <c r="V21" s="263"/>
      <c r="W21" s="42"/>
      <c r="X21" s="193"/>
      <c r="Z21" s="6"/>
      <c r="AA21" s="6"/>
      <c r="AB21" s="6"/>
      <c r="AC21" s="4"/>
    </row>
    <row r="22" spans="1:24" ht="21" customHeight="1" thickBot="1" thickTop="1">
      <c r="A22" s="192"/>
      <c r="B22" s="41"/>
      <c r="C22" s="67"/>
      <c r="D22" s="264" t="s">
        <v>61</v>
      </c>
      <c r="E22" s="286"/>
      <c r="F22" s="283" t="s">
        <v>25</v>
      </c>
      <c r="G22" s="283"/>
      <c r="H22" s="283"/>
      <c r="I22" s="41"/>
      <c r="J22" s="44"/>
      <c r="K22" s="45"/>
      <c r="L22" s="45"/>
      <c r="M22" s="46"/>
      <c r="N22" s="68"/>
      <c r="O22" s="68"/>
      <c r="P22" s="68"/>
      <c r="Q22" s="264" t="s">
        <v>61</v>
      </c>
      <c r="R22" s="264"/>
      <c r="S22" s="266" t="s">
        <v>25</v>
      </c>
      <c r="T22" s="266"/>
      <c r="U22" s="266"/>
      <c r="V22" s="266"/>
      <c r="W22" s="41"/>
      <c r="X22" s="193"/>
    </row>
    <row r="23" spans="1:24" ht="26.25" thickBot="1">
      <c r="A23" s="192"/>
      <c r="B23" s="41"/>
      <c r="C23" s="67"/>
      <c r="D23" s="287"/>
      <c r="E23" s="287"/>
      <c r="F23" s="72">
        <f>IF(N8="",0,N8)</f>
        <v>0</v>
      </c>
      <c r="G23" s="73" t="s">
        <v>52</v>
      </c>
      <c r="H23" s="136" t="s">
        <v>49</v>
      </c>
      <c r="I23" s="69"/>
      <c r="J23" s="45"/>
      <c r="K23" s="45"/>
      <c r="L23" s="45"/>
      <c r="M23" s="46"/>
      <c r="N23" s="68"/>
      <c r="O23" s="68"/>
      <c r="P23" s="68"/>
      <c r="Q23" s="265"/>
      <c r="R23" s="265"/>
      <c r="S23" s="72">
        <f>IF(N8="",0,N8)</f>
        <v>0</v>
      </c>
      <c r="T23" s="73" t="s">
        <v>52</v>
      </c>
      <c r="U23" s="252" t="s">
        <v>49</v>
      </c>
      <c r="V23" s="253"/>
      <c r="W23" s="41"/>
      <c r="X23" s="193"/>
    </row>
    <row r="24" spans="1:24" ht="25.5" customHeight="1" thickBot="1">
      <c r="A24" s="192"/>
      <c r="B24" s="41"/>
      <c r="C24" s="128" t="s">
        <v>31</v>
      </c>
      <c r="D24" s="244"/>
      <c r="E24" s="245"/>
      <c r="F24" s="257" t="e">
        <f>IF(C14="","",C14*D24/50)*N8</f>
        <v>#VALUE!</v>
      </c>
      <c r="G24" s="258"/>
      <c r="H24" s="311">
        <f>IF(C14="","",F24/N8)</f>
      </c>
      <c r="I24" s="46"/>
      <c r="J24" s="45"/>
      <c r="K24" s="45"/>
      <c r="L24" s="45"/>
      <c r="M24" s="46"/>
      <c r="N24" s="184" t="s">
        <v>27</v>
      </c>
      <c r="O24" s="184"/>
      <c r="P24" s="293"/>
      <c r="Q24" s="235"/>
      <c r="R24" s="236"/>
      <c r="S24" s="221" t="e">
        <f>IF(N14="","",N14*Q24/50)*N8</f>
        <v>#VALUE!</v>
      </c>
      <c r="T24" s="239"/>
      <c r="U24" s="316">
        <f>IF(N14="","",S24/N8)</f>
      </c>
      <c r="V24" s="317"/>
      <c r="W24" s="46"/>
      <c r="X24" s="193"/>
    </row>
    <row r="25" spans="1:24" ht="25.5" customHeight="1" thickBot="1">
      <c r="A25" s="192"/>
      <c r="B25" s="41"/>
      <c r="C25" s="129" t="s">
        <v>32</v>
      </c>
      <c r="D25" s="244"/>
      <c r="E25" s="245"/>
      <c r="F25" s="222" t="e">
        <f>IF(C15="","",C15*D25/50)*N8</f>
        <v>#VALUE!</v>
      </c>
      <c r="G25" s="242"/>
      <c r="H25" s="312">
        <f>IF(C15="","",F25/N8)</f>
      </c>
      <c r="I25" s="46"/>
      <c r="J25" s="45"/>
      <c r="K25" s="45"/>
      <c r="L25" s="45"/>
      <c r="M25" s="46"/>
      <c r="N25" s="186" t="s">
        <v>28</v>
      </c>
      <c r="O25" s="186"/>
      <c r="P25" s="296"/>
      <c r="Q25" s="240"/>
      <c r="R25" s="241"/>
      <c r="S25" s="221" t="e">
        <f>IF(N15="","",N15*Q25/50)*N8</f>
        <v>#VALUE!</v>
      </c>
      <c r="T25" s="239"/>
      <c r="U25" s="316">
        <f>IF(N15="","",S25/N8)</f>
      </c>
      <c r="V25" s="317"/>
      <c r="W25" s="46"/>
      <c r="X25" s="193"/>
    </row>
    <row r="26" spans="1:24" ht="25.5" customHeight="1" thickBot="1">
      <c r="A26" s="192"/>
      <c r="B26" s="41"/>
      <c r="C26" s="128" t="s">
        <v>29</v>
      </c>
      <c r="D26" s="288"/>
      <c r="E26" s="289"/>
      <c r="F26" s="284" t="e">
        <f>IF(C17="","",C17*D26/50)*N8</f>
        <v>#VALUE!</v>
      </c>
      <c r="G26" s="285"/>
      <c r="H26" s="312">
        <f>IF(C17="","",F26/N8)</f>
      </c>
      <c r="I26" s="46"/>
      <c r="J26" s="45"/>
      <c r="K26" s="45"/>
      <c r="L26" s="45"/>
      <c r="M26" s="46"/>
      <c r="N26" s="184" t="s">
        <v>29</v>
      </c>
      <c r="O26" s="184"/>
      <c r="P26" s="293"/>
      <c r="Q26" s="235"/>
      <c r="R26" s="236"/>
      <c r="S26" s="221" t="e">
        <f>IF(N17="","",N17*Q26/50)*N8</f>
        <v>#VALUE!</v>
      </c>
      <c r="T26" s="239"/>
      <c r="U26" s="316">
        <f>IF(N17="","",S26/N8)</f>
      </c>
      <c r="V26" s="317"/>
      <c r="W26" s="46"/>
      <c r="X26" s="193"/>
    </row>
    <row r="27" spans="1:24" ht="25.5" customHeight="1" thickBot="1">
      <c r="A27" s="192"/>
      <c r="B27" s="41"/>
      <c r="C27" s="237" t="s">
        <v>58</v>
      </c>
      <c r="D27" s="237"/>
      <c r="E27" s="238"/>
      <c r="F27" s="277" t="e">
        <f>SUM(F24:G26)</f>
        <v>#VALUE!</v>
      </c>
      <c r="G27" s="278"/>
      <c r="H27" s="71">
        <f>SUM(H24:H26)</f>
        <v>0</v>
      </c>
      <c r="I27" s="46"/>
      <c r="J27" s="45"/>
      <c r="K27" s="45"/>
      <c r="L27" s="45"/>
      <c r="M27" s="46"/>
      <c r="N27" s="237" t="s">
        <v>58</v>
      </c>
      <c r="O27" s="237"/>
      <c r="P27" s="237"/>
      <c r="Q27" s="237"/>
      <c r="R27" s="238"/>
      <c r="S27" s="268" t="e">
        <f>SUM(S24:T26)</f>
        <v>#VALUE!</v>
      </c>
      <c r="T27" s="269"/>
      <c r="U27" s="294">
        <f>SUM(U24:V26)</f>
        <v>0</v>
      </c>
      <c r="V27" s="295"/>
      <c r="W27" s="46"/>
      <c r="X27" s="193"/>
    </row>
    <row r="28" spans="1:24" ht="26.25" customHeight="1" thickBot="1">
      <c r="A28" s="192"/>
      <c r="B28" s="41"/>
      <c r="C28" s="225" t="s">
        <v>16</v>
      </c>
      <c r="D28" s="225"/>
      <c r="E28" s="225"/>
      <c r="F28" s="225"/>
      <c r="G28" s="225"/>
      <c r="H28" s="225"/>
      <c r="I28" s="46"/>
      <c r="J28" s="45"/>
      <c r="K28" s="45"/>
      <c r="L28" s="45"/>
      <c r="M28" s="46"/>
      <c r="N28" s="225" t="s">
        <v>16</v>
      </c>
      <c r="O28" s="225"/>
      <c r="P28" s="225"/>
      <c r="Q28" s="225"/>
      <c r="R28" s="225"/>
      <c r="S28" s="225"/>
      <c r="T28" s="225"/>
      <c r="U28" s="225"/>
      <c r="V28" s="225"/>
      <c r="W28" s="41"/>
      <c r="X28" s="193"/>
    </row>
    <row r="29" spans="1:24" ht="25.5" customHeight="1" thickBot="1">
      <c r="A29" s="192"/>
      <c r="B29" s="41"/>
      <c r="C29" s="128" t="s">
        <v>31</v>
      </c>
      <c r="D29" s="290">
        <f>IF(D24="","",D24)</f>
      </c>
      <c r="E29" s="291"/>
      <c r="F29" s="281" t="e">
        <f>IF(C14="","",C14*D29/50)*N8</f>
        <v>#VALUE!</v>
      </c>
      <c r="G29" s="258"/>
      <c r="H29" s="313">
        <f>H24</f>
      </c>
      <c r="I29" s="46"/>
      <c r="J29" s="45"/>
      <c r="K29" s="45"/>
      <c r="L29" s="45"/>
      <c r="M29" s="46"/>
      <c r="N29" s="184" t="s">
        <v>27</v>
      </c>
      <c r="O29" s="184"/>
      <c r="P29" s="293"/>
      <c r="Q29" s="279">
        <f>IF(Q24="","",Q24)</f>
      </c>
      <c r="R29" s="280"/>
      <c r="S29" s="270" t="e">
        <f>S24</f>
        <v>#VALUE!</v>
      </c>
      <c r="T29" s="258"/>
      <c r="U29" s="318">
        <f>U24</f>
      </c>
      <c r="V29" s="319"/>
      <c r="W29" s="46"/>
      <c r="X29" s="193"/>
    </row>
    <row r="30" spans="1:24" ht="25.5" customHeight="1" thickBot="1">
      <c r="A30" s="192"/>
      <c r="B30" s="41"/>
      <c r="C30" s="133" t="s">
        <v>30</v>
      </c>
      <c r="D30" s="244"/>
      <c r="E30" s="292"/>
      <c r="F30" s="282" t="e">
        <f>IF(C16="","",C16*D30/50)*N8</f>
        <v>#VALUE!</v>
      </c>
      <c r="G30" s="242"/>
      <c r="H30" s="314">
        <f>IF(C16="","",F30/N8)</f>
      </c>
      <c r="I30" s="46"/>
      <c r="J30" s="45"/>
      <c r="K30" s="45"/>
      <c r="L30" s="45"/>
      <c r="M30" s="46"/>
      <c r="N30" s="206" t="s">
        <v>30</v>
      </c>
      <c r="O30" s="206"/>
      <c r="P30" s="297"/>
      <c r="Q30" s="235"/>
      <c r="R30" s="236"/>
      <c r="S30" s="271" t="e">
        <f>IF(N16="","",N16*Q30/50)*N8</f>
        <v>#VALUE!</v>
      </c>
      <c r="T30" s="242"/>
      <c r="U30" s="320">
        <f>IF(N16="","",S30/N8)</f>
      </c>
      <c r="V30" s="321"/>
      <c r="W30" s="46"/>
      <c r="X30" s="193"/>
    </row>
    <row r="31" spans="1:24" ht="25.5" customHeight="1" thickBot="1">
      <c r="A31" s="192"/>
      <c r="B31" s="41"/>
      <c r="C31" s="128" t="s">
        <v>29</v>
      </c>
      <c r="D31" s="298">
        <f>IF(D26="","",D26)</f>
      </c>
      <c r="E31" s="299"/>
      <c r="F31" s="282" t="e">
        <f>IF(C17="","",C17*D31/50)*N8</f>
        <v>#VALUE!</v>
      </c>
      <c r="G31" s="242"/>
      <c r="H31" s="315">
        <f>H26</f>
      </c>
      <c r="I31" s="46"/>
      <c r="J31" s="45"/>
      <c r="K31" s="45"/>
      <c r="L31" s="45"/>
      <c r="M31" s="46"/>
      <c r="N31" s="184" t="s">
        <v>29</v>
      </c>
      <c r="O31" s="184"/>
      <c r="P31" s="293"/>
      <c r="Q31" s="279">
        <f>IF(Q26="","",Q26)</f>
      </c>
      <c r="R31" s="280"/>
      <c r="S31" s="271" t="e">
        <f>S26</f>
        <v>#VALUE!</v>
      </c>
      <c r="T31" s="242"/>
      <c r="U31" s="320">
        <f>U26</f>
      </c>
      <c r="V31" s="321"/>
      <c r="W31" s="46"/>
      <c r="X31" s="193"/>
    </row>
    <row r="32" spans="1:24" ht="25.5" customHeight="1" thickBot="1">
      <c r="A32" s="192"/>
      <c r="B32" s="41"/>
      <c r="C32" s="237" t="s">
        <v>58</v>
      </c>
      <c r="D32" s="237"/>
      <c r="E32" s="238"/>
      <c r="F32" s="277" t="e">
        <f>SUM(F29:G31)</f>
        <v>#VALUE!</v>
      </c>
      <c r="G32" s="278"/>
      <c r="H32" s="71">
        <f>SUM(H29:H31)</f>
        <v>0</v>
      </c>
      <c r="I32" s="46"/>
      <c r="J32" s="45"/>
      <c r="K32" s="45"/>
      <c r="L32" s="45"/>
      <c r="M32" s="46"/>
      <c r="N32" s="237" t="s">
        <v>58</v>
      </c>
      <c r="O32" s="237"/>
      <c r="P32" s="237"/>
      <c r="Q32" s="237"/>
      <c r="R32" s="238"/>
      <c r="S32" s="268" t="e">
        <f>SUM(S29:T31)</f>
        <v>#VALUE!</v>
      </c>
      <c r="T32" s="269"/>
      <c r="U32" s="272">
        <f>SUM(U29:V31)</f>
        <v>0</v>
      </c>
      <c r="V32" s="273"/>
      <c r="W32" s="46"/>
      <c r="X32" s="193"/>
    </row>
    <row r="33" spans="1:24" ht="13.5" customHeight="1">
      <c r="A33" s="192"/>
      <c r="B33" s="41"/>
      <c r="C33" s="41"/>
      <c r="D33" s="41"/>
      <c r="E33" s="41"/>
      <c r="F33" s="50"/>
      <c r="G33" s="39"/>
      <c r="H33" s="40"/>
      <c r="I33" s="46"/>
      <c r="J33" s="44"/>
      <c r="K33" s="45"/>
      <c r="L33" s="45"/>
      <c r="M33" s="46"/>
      <c r="N33" s="48"/>
      <c r="O33" s="48"/>
      <c r="P33" s="48"/>
      <c r="Q33" s="48"/>
      <c r="R33" s="48"/>
      <c r="S33" s="48"/>
      <c r="T33" s="50"/>
      <c r="U33" s="39"/>
      <c r="V33" s="40"/>
      <c r="W33" s="46"/>
      <c r="X33" s="153"/>
    </row>
    <row r="34" spans="1:24" ht="21" customHeight="1">
      <c r="A34" s="10"/>
      <c r="B34" s="10"/>
      <c r="C34" s="10"/>
      <c r="D34" s="10"/>
      <c r="E34" s="10"/>
      <c r="F34" s="10"/>
      <c r="G34" s="10"/>
      <c r="H34" s="10"/>
      <c r="I34" s="10"/>
      <c r="J34" s="169" t="s">
        <v>0</v>
      </c>
      <c r="K34" s="138"/>
      <c r="L34" s="138"/>
      <c r="M34" s="138"/>
      <c r="N34" s="138"/>
      <c r="O34" s="132"/>
      <c r="P34" s="132"/>
      <c r="Q34" s="132"/>
      <c r="R34" s="132"/>
      <c r="S34" s="132"/>
      <c r="T34" s="10"/>
      <c r="U34" s="10"/>
      <c r="V34" s="10"/>
      <c r="W34" s="10"/>
      <c r="X34" s="10"/>
    </row>
  </sheetData>
  <sheetProtection password="D377" sheet="1" objects="1" scenarios="1" selectLockedCells="1"/>
  <mergeCells count="74">
    <mergeCell ref="D31:E31"/>
    <mergeCell ref="F31:G31"/>
    <mergeCell ref="X2:X32"/>
    <mergeCell ref="A2:A33"/>
    <mergeCell ref="C32:E32"/>
    <mergeCell ref="N27:R27"/>
    <mergeCell ref="N32:R32"/>
    <mergeCell ref="U15:V15"/>
    <mergeCell ref="H15:I15"/>
    <mergeCell ref="E13:G13"/>
    <mergeCell ref="N31:P31"/>
    <mergeCell ref="N30:P30"/>
    <mergeCell ref="N29:P29"/>
    <mergeCell ref="U31:V31"/>
    <mergeCell ref="Q26:R26"/>
    <mergeCell ref="S26:T26"/>
    <mergeCell ref="N28:V28"/>
    <mergeCell ref="D29:E29"/>
    <mergeCell ref="D30:E30"/>
    <mergeCell ref="N24:P24"/>
    <mergeCell ref="U27:V27"/>
    <mergeCell ref="N25:P25"/>
    <mergeCell ref="N26:P26"/>
    <mergeCell ref="F22:H22"/>
    <mergeCell ref="S27:T27"/>
    <mergeCell ref="F26:G26"/>
    <mergeCell ref="F27:G27"/>
    <mergeCell ref="D22:E23"/>
    <mergeCell ref="D26:E26"/>
    <mergeCell ref="N15:P15"/>
    <mergeCell ref="N16:P16"/>
    <mergeCell ref="N17:P17"/>
    <mergeCell ref="F32:G32"/>
    <mergeCell ref="Q29:R29"/>
    <mergeCell ref="Q30:R30"/>
    <mergeCell ref="Q31:R31"/>
    <mergeCell ref="F29:G29"/>
    <mergeCell ref="C28:H28"/>
    <mergeCell ref="F30:G30"/>
    <mergeCell ref="U29:V29"/>
    <mergeCell ref="S32:T32"/>
    <mergeCell ref="S29:T29"/>
    <mergeCell ref="S30:T30"/>
    <mergeCell ref="S31:T31"/>
    <mergeCell ref="U32:V32"/>
    <mergeCell ref="U30:V30"/>
    <mergeCell ref="N13:P13"/>
    <mergeCell ref="F24:G24"/>
    <mergeCell ref="R13:T13"/>
    <mergeCell ref="N21:V21"/>
    <mergeCell ref="Q22:R23"/>
    <mergeCell ref="S22:V22"/>
    <mergeCell ref="B18:W18"/>
    <mergeCell ref="C21:H21"/>
    <mergeCell ref="U24:V24"/>
    <mergeCell ref="N14:P14"/>
    <mergeCell ref="B2:W2"/>
    <mergeCell ref="B3:W3"/>
    <mergeCell ref="B4:W4"/>
    <mergeCell ref="D24:E24"/>
    <mergeCell ref="D25:E25"/>
    <mergeCell ref="C12:I12"/>
    <mergeCell ref="N12:V12"/>
    <mergeCell ref="B19:W19"/>
    <mergeCell ref="J12:M12"/>
    <mergeCell ref="U23:V23"/>
    <mergeCell ref="U25:V25"/>
    <mergeCell ref="Q24:R24"/>
    <mergeCell ref="C27:E27"/>
    <mergeCell ref="S24:T24"/>
    <mergeCell ref="Q25:R25"/>
    <mergeCell ref="S25:T25"/>
    <mergeCell ref="F25:G25"/>
    <mergeCell ref="U26:V26"/>
  </mergeCells>
  <printOptions/>
  <pageMargins left="0.75" right="0.75" top="1" bottom="1" header="0.5" footer="0.5"/>
  <pageSetup horizontalDpi="600" verticalDpi="600" orientation="landscape" r:id="rId5"/>
  <drawing r:id="rId3"/>
  <legacyDrawing r:id="rId2"/>
  <picture r:id="rId4"/>
</worksheet>
</file>

<file path=xl/worksheets/sheet4.xml><?xml version="1.0" encoding="utf-8"?>
<worksheet xmlns="http://schemas.openxmlformats.org/spreadsheetml/2006/main" xmlns:r="http://schemas.openxmlformats.org/officeDocument/2006/relationships">
  <dimension ref="A1:AH18"/>
  <sheetViews>
    <sheetView tabSelected="1" zoomScale="50" zoomScaleNormal="50" zoomScalePageLayoutView="0" workbookViewId="0" topLeftCell="A1">
      <selection activeCell="C11" sqref="C11:T11"/>
    </sheetView>
  </sheetViews>
  <sheetFormatPr defaultColWidth="9.140625" defaultRowHeight="12.75"/>
  <cols>
    <col min="1" max="1" width="14.00390625" style="0" customWidth="1"/>
    <col min="19" max="19" width="16.57421875" style="0" customWidth="1"/>
    <col min="20" max="20" width="9.140625" style="157" customWidth="1"/>
  </cols>
  <sheetData>
    <row r="1" spans="1:34" ht="29.25" customHeight="1" thickBot="1" thickTop="1">
      <c r="A1" s="174" t="s">
        <v>1</v>
      </c>
      <c r="B1" s="302">
        <v>1</v>
      </c>
      <c r="C1" s="310" t="s">
        <v>5</v>
      </c>
      <c r="D1" s="310"/>
      <c r="E1" s="310"/>
      <c r="F1" s="310"/>
      <c r="G1" s="310"/>
      <c r="H1" s="310"/>
      <c r="I1" s="310"/>
      <c r="J1" s="310"/>
      <c r="K1" s="310"/>
      <c r="L1" s="310"/>
      <c r="M1" s="310"/>
      <c r="N1" s="310"/>
      <c r="O1" s="310"/>
      <c r="P1" s="310"/>
      <c r="Q1" s="310"/>
      <c r="R1" s="310"/>
      <c r="S1" s="310"/>
      <c r="T1" s="310"/>
      <c r="V1" s="307" t="s">
        <v>63</v>
      </c>
      <c r="W1" s="307"/>
      <c r="X1" s="307"/>
      <c r="Y1" s="307"/>
      <c r="Z1" s="307"/>
      <c r="AA1" s="307"/>
      <c r="AB1" s="307"/>
      <c r="AC1" s="307"/>
      <c r="AD1" s="307"/>
      <c r="AE1" s="307"/>
      <c r="AF1" s="307"/>
      <c r="AG1" s="307"/>
      <c r="AH1" s="307"/>
    </row>
    <row r="2" spans="1:20" ht="50.25" customHeight="1" thickBot="1" thickTop="1">
      <c r="A2" s="170"/>
      <c r="B2" s="303"/>
      <c r="C2" s="310"/>
      <c r="D2" s="310"/>
      <c r="E2" s="310"/>
      <c r="F2" s="310"/>
      <c r="G2" s="310"/>
      <c r="H2" s="310"/>
      <c r="I2" s="310"/>
      <c r="J2" s="310"/>
      <c r="K2" s="310"/>
      <c r="L2" s="310"/>
      <c r="M2" s="310"/>
      <c r="N2" s="310"/>
      <c r="O2" s="310"/>
      <c r="P2" s="310"/>
      <c r="Q2" s="310"/>
      <c r="R2" s="310"/>
      <c r="S2" s="310"/>
      <c r="T2" s="310"/>
    </row>
    <row r="3" spans="1:20" ht="61.5" customHeight="1" thickBot="1" thickTop="1">
      <c r="A3" s="170"/>
      <c r="B3" s="172">
        <v>2</v>
      </c>
      <c r="C3" s="310" t="s">
        <v>50</v>
      </c>
      <c r="D3" s="310"/>
      <c r="E3" s="310"/>
      <c r="F3" s="310"/>
      <c r="G3" s="310"/>
      <c r="H3" s="310"/>
      <c r="I3" s="310"/>
      <c r="J3" s="310"/>
      <c r="K3" s="310"/>
      <c r="L3" s="310"/>
      <c r="M3" s="310"/>
      <c r="N3" s="310"/>
      <c r="O3" s="310"/>
      <c r="P3" s="310"/>
      <c r="Q3" s="310"/>
      <c r="R3" s="310"/>
      <c r="S3" s="310"/>
      <c r="T3" s="310"/>
    </row>
    <row r="4" spans="1:20" ht="39.75" customHeight="1" thickBot="1" thickTop="1">
      <c r="A4" s="170"/>
      <c r="B4" s="172">
        <v>3</v>
      </c>
      <c r="C4" s="309" t="s">
        <v>6</v>
      </c>
      <c r="D4" s="309"/>
      <c r="E4" s="309"/>
      <c r="F4" s="309"/>
      <c r="G4" s="309"/>
      <c r="H4" s="309"/>
      <c r="I4" s="309"/>
      <c r="J4" s="309"/>
      <c r="K4" s="309"/>
      <c r="L4" s="309"/>
      <c r="M4" s="309"/>
      <c r="N4" s="309"/>
      <c r="O4" s="309"/>
      <c r="P4" s="309"/>
      <c r="Q4" s="309"/>
      <c r="R4" s="309"/>
      <c r="S4" s="309"/>
      <c r="T4" s="309"/>
    </row>
    <row r="5" spans="1:20" ht="50.25" customHeight="1" thickBot="1" thickTop="1">
      <c r="A5" s="170"/>
      <c r="B5" s="172">
        <v>4</v>
      </c>
      <c r="C5" s="310" t="s">
        <v>2</v>
      </c>
      <c r="D5" s="310"/>
      <c r="E5" s="310"/>
      <c r="F5" s="310"/>
      <c r="G5" s="310"/>
      <c r="H5" s="310"/>
      <c r="I5" s="310"/>
      <c r="J5" s="310"/>
      <c r="K5" s="310"/>
      <c r="L5" s="310"/>
      <c r="M5" s="310"/>
      <c r="N5" s="310"/>
      <c r="O5" s="310"/>
      <c r="P5" s="310"/>
      <c r="Q5" s="310"/>
      <c r="R5" s="310"/>
      <c r="S5" s="310"/>
      <c r="T5" s="310"/>
    </row>
    <row r="6" spans="1:20" ht="29.25" customHeight="1" thickBot="1" thickTop="1">
      <c r="A6" s="170"/>
      <c r="B6" s="302">
        <v>5</v>
      </c>
      <c r="C6" s="310" t="s">
        <v>69</v>
      </c>
      <c r="D6" s="310"/>
      <c r="E6" s="310"/>
      <c r="F6" s="310"/>
      <c r="G6" s="310"/>
      <c r="H6" s="310"/>
      <c r="I6" s="310"/>
      <c r="J6" s="310"/>
      <c r="K6" s="310"/>
      <c r="L6" s="310"/>
      <c r="M6" s="310"/>
      <c r="N6" s="310"/>
      <c r="O6" s="310"/>
      <c r="P6" s="310"/>
      <c r="Q6" s="310"/>
      <c r="R6" s="310"/>
      <c r="S6" s="310"/>
      <c r="T6" s="310"/>
    </row>
    <row r="7" spans="1:20" ht="60" customHeight="1" thickBot="1" thickTop="1">
      <c r="A7" s="170"/>
      <c r="B7" s="303"/>
      <c r="C7" s="310"/>
      <c r="D7" s="310"/>
      <c r="E7" s="310"/>
      <c r="F7" s="310"/>
      <c r="G7" s="310"/>
      <c r="H7" s="310"/>
      <c r="I7" s="310"/>
      <c r="J7" s="310"/>
      <c r="K7" s="310"/>
      <c r="L7" s="310"/>
      <c r="M7" s="310"/>
      <c r="N7" s="310"/>
      <c r="O7" s="310"/>
      <c r="P7" s="310"/>
      <c r="Q7" s="310"/>
      <c r="R7" s="310"/>
      <c r="S7" s="310"/>
      <c r="T7" s="310"/>
    </row>
    <row r="8" spans="1:20" ht="60.75" customHeight="1" thickBot="1" thickTop="1">
      <c r="A8" s="170"/>
      <c r="B8" s="172">
        <v>6</v>
      </c>
      <c r="C8" s="310" t="s">
        <v>3</v>
      </c>
      <c r="D8" s="310"/>
      <c r="E8" s="310"/>
      <c r="F8" s="310"/>
      <c r="G8" s="310"/>
      <c r="H8" s="310"/>
      <c r="I8" s="310"/>
      <c r="J8" s="310"/>
      <c r="K8" s="310"/>
      <c r="L8" s="310"/>
      <c r="M8" s="310"/>
      <c r="N8" s="310"/>
      <c r="O8" s="310"/>
      <c r="P8" s="310"/>
      <c r="Q8" s="310"/>
      <c r="R8" s="310"/>
      <c r="S8" s="310"/>
      <c r="T8" s="310"/>
    </row>
    <row r="9" spans="1:20" ht="36.75" customHeight="1" thickBot="1" thickTop="1">
      <c r="A9" s="170"/>
      <c r="B9" s="172">
        <v>7</v>
      </c>
      <c r="C9" s="304" t="s">
        <v>4</v>
      </c>
      <c r="D9" s="305"/>
      <c r="E9" s="305"/>
      <c r="F9" s="305"/>
      <c r="G9" s="305"/>
      <c r="H9" s="305"/>
      <c r="I9" s="305"/>
      <c r="J9" s="305"/>
      <c r="K9" s="305"/>
      <c r="L9" s="305"/>
      <c r="M9" s="305"/>
      <c r="N9" s="305"/>
      <c r="O9" s="305"/>
      <c r="P9" s="305"/>
      <c r="Q9" s="305"/>
      <c r="R9" s="305"/>
      <c r="S9" s="305"/>
      <c r="T9" s="306"/>
    </row>
    <row r="10" spans="1:20" ht="36.75" customHeight="1" thickBot="1" thickTop="1">
      <c r="A10" s="170"/>
      <c r="B10" s="172">
        <v>8</v>
      </c>
      <c r="C10" s="308" t="s">
        <v>70</v>
      </c>
      <c r="D10" s="308"/>
      <c r="E10" s="308"/>
      <c r="F10" s="308"/>
      <c r="G10" s="308"/>
      <c r="H10" s="308"/>
      <c r="I10" s="308"/>
      <c r="J10" s="308"/>
      <c r="K10" s="308"/>
      <c r="L10" s="308"/>
      <c r="M10" s="308"/>
      <c r="N10" s="308"/>
      <c r="O10" s="308"/>
      <c r="P10" s="308"/>
      <c r="Q10" s="308"/>
      <c r="R10" s="308"/>
      <c r="S10" s="308"/>
      <c r="T10" s="308"/>
    </row>
    <row r="11" spans="1:20" ht="36.75" customHeight="1" thickBot="1" thickTop="1">
      <c r="A11" s="170"/>
      <c r="B11" s="172">
        <v>9</v>
      </c>
      <c r="C11" s="308" t="s">
        <v>71</v>
      </c>
      <c r="D11" s="308"/>
      <c r="E11" s="308"/>
      <c r="F11" s="308"/>
      <c r="G11" s="308"/>
      <c r="H11" s="308"/>
      <c r="I11" s="308"/>
      <c r="J11" s="308"/>
      <c r="K11" s="308"/>
      <c r="L11" s="308"/>
      <c r="M11" s="308"/>
      <c r="N11" s="308"/>
      <c r="O11" s="308"/>
      <c r="P11" s="308"/>
      <c r="Q11" s="308"/>
      <c r="R11" s="308"/>
      <c r="S11" s="308"/>
      <c r="T11" s="308"/>
    </row>
    <row r="12" spans="1:20" ht="36.75" customHeight="1" thickBot="1" thickTop="1">
      <c r="A12" s="170"/>
      <c r="B12" s="172">
        <v>10</v>
      </c>
      <c r="C12" s="308" t="s">
        <v>72</v>
      </c>
      <c r="D12" s="308"/>
      <c r="E12" s="308"/>
      <c r="F12" s="308"/>
      <c r="G12" s="308"/>
      <c r="H12" s="308"/>
      <c r="I12" s="308"/>
      <c r="J12" s="308"/>
      <c r="K12" s="308"/>
      <c r="L12" s="308"/>
      <c r="M12" s="308"/>
      <c r="N12" s="308"/>
      <c r="O12" s="308"/>
      <c r="P12" s="308"/>
      <c r="Q12" s="308"/>
      <c r="R12" s="308"/>
      <c r="S12" s="308"/>
      <c r="T12" s="308"/>
    </row>
    <row r="13" spans="1:20" ht="36.75" customHeight="1" thickBot="1" thickTop="1">
      <c r="A13" s="170"/>
      <c r="B13" s="172">
        <v>11</v>
      </c>
      <c r="C13" s="308" t="s">
        <v>73</v>
      </c>
      <c r="D13" s="308"/>
      <c r="E13" s="308"/>
      <c r="F13" s="308"/>
      <c r="G13" s="308"/>
      <c r="H13" s="308"/>
      <c r="I13" s="308"/>
      <c r="J13" s="308"/>
      <c r="K13" s="308"/>
      <c r="L13" s="308"/>
      <c r="M13" s="308"/>
      <c r="N13" s="308"/>
      <c r="O13" s="308"/>
      <c r="P13" s="308"/>
      <c r="Q13" s="308"/>
      <c r="R13" s="308"/>
      <c r="S13" s="308"/>
      <c r="T13" s="308"/>
    </row>
    <row r="14" spans="1:20" ht="36.75" customHeight="1" thickBot="1" thickTop="1">
      <c r="A14" s="170"/>
      <c r="B14" s="172">
        <v>12</v>
      </c>
      <c r="C14" s="308" t="s">
        <v>74</v>
      </c>
      <c r="D14" s="308"/>
      <c r="E14" s="308"/>
      <c r="F14" s="308"/>
      <c r="G14" s="308"/>
      <c r="H14" s="308"/>
      <c r="I14" s="308"/>
      <c r="J14" s="308"/>
      <c r="K14" s="308"/>
      <c r="L14" s="308"/>
      <c r="M14" s="308"/>
      <c r="N14" s="308"/>
      <c r="O14" s="308"/>
      <c r="P14" s="308"/>
      <c r="Q14" s="308"/>
      <c r="R14" s="308"/>
      <c r="S14" s="308"/>
      <c r="T14" s="308"/>
    </row>
    <row r="15" spans="1:20" ht="36.75" customHeight="1" thickBot="1" thickTop="1">
      <c r="A15" s="170"/>
      <c r="B15" s="172">
        <v>13</v>
      </c>
      <c r="C15" s="310" t="s">
        <v>67</v>
      </c>
      <c r="D15" s="310"/>
      <c r="E15" s="310"/>
      <c r="F15" s="310"/>
      <c r="G15" s="310"/>
      <c r="H15" s="310"/>
      <c r="I15" s="310"/>
      <c r="J15" s="310"/>
      <c r="K15" s="310"/>
      <c r="L15" s="310"/>
      <c r="M15" s="310"/>
      <c r="N15" s="310"/>
      <c r="O15" s="310"/>
      <c r="P15" s="310"/>
      <c r="Q15" s="310"/>
      <c r="R15" s="310"/>
      <c r="S15" s="310"/>
      <c r="T15" s="310"/>
    </row>
    <row r="16" spans="1:20" ht="36.75" customHeight="1" thickBot="1" thickTop="1">
      <c r="A16" s="170"/>
      <c r="B16" s="173"/>
      <c r="C16" s="310"/>
      <c r="D16" s="310"/>
      <c r="E16" s="310"/>
      <c r="F16" s="310"/>
      <c r="G16" s="310"/>
      <c r="H16" s="310"/>
      <c r="I16" s="310"/>
      <c r="J16" s="310"/>
      <c r="K16" s="310"/>
      <c r="L16" s="310"/>
      <c r="M16" s="310"/>
      <c r="N16" s="310"/>
      <c r="O16" s="310"/>
      <c r="P16" s="310"/>
      <c r="Q16" s="310"/>
      <c r="R16" s="310"/>
      <c r="S16" s="310"/>
      <c r="T16" s="310"/>
    </row>
    <row r="17" spans="1:20" ht="36.75" customHeight="1" thickBot="1" thickTop="1">
      <c r="A17" s="170"/>
      <c r="B17" s="172">
        <v>14</v>
      </c>
      <c r="C17" s="310" t="s">
        <v>68</v>
      </c>
      <c r="D17" s="310"/>
      <c r="E17" s="310"/>
      <c r="F17" s="310"/>
      <c r="G17" s="310"/>
      <c r="H17" s="310"/>
      <c r="I17" s="310"/>
      <c r="J17" s="310"/>
      <c r="K17" s="310"/>
      <c r="L17" s="310"/>
      <c r="M17" s="310"/>
      <c r="N17" s="310"/>
      <c r="O17" s="310"/>
      <c r="P17" s="310"/>
      <c r="Q17" s="310"/>
      <c r="R17" s="310"/>
      <c r="S17" s="310"/>
      <c r="T17" s="310"/>
    </row>
    <row r="18" spans="1:20" ht="36.75" customHeight="1" thickBot="1" thickTop="1">
      <c r="A18" s="171"/>
      <c r="B18" s="172">
        <v>15</v>
      </c>
      <c r="C18" s="309" t="s">
        <v>62</v>
      </c>
      <c r="D18" s="309"/>
      <c r="E18" s="309"/>
      <c r="F18" s="309"/>
      <c r="G18" s="309"/>
      <c r="H18" s="309"/>
      <c r="I18" s="309"/>
      <c r="J18" s="309"/>
      <c r="K18" s="309"/>
      <c r="L18" s="309"/>
      <c r="M18" s="309"/>
      <c r="N18" s="309"/>
      <c r="O18" s="309"/>
      <c r="P18" s="309"/>
      <c r="Q18" s="309"/>
      <c r="R18" s="309"/>
      <c r="S18" s="309"/>
      <c r="T18" s="309"/>
    </row>
    <row r="19" ht="13.5" thickTop="1"/>
  </sheetData>
  <sheetProtection password="D377" sheet="1" objects="1" scenarios="1" selectLockedCells="1"/>
  <mergeCells count="18">
    <mergeCell ref="C12:T12"/>
    <mergeCell ref="C11:T11"/>
    <mergeCell ref="C1:T2"/>
    <mergeCell ref="C3:T3"/>
    <mergeCell ref="C4:T4"/>
    <mergeCell ref="C5:T5"/>
    <mergeCell ref="C6:T7"/>
    <mergeCell ref="C8:T8"/>
    <mergeCell ref="B1:B2"/>
    <mergeCell ref="B6:B7"/>
    <mergeCell ref="C9:T9"/>
    <mergeCell ref="V1:AH1"/>
    <mergeCell ref="C10:T10"/>
    <mergeCell ref="C18:T18"/>
    <mergeCell ref="C17:T17"/>
    <mergeCell ref="C15:T16"/>
    <mergeCell ref="C14:T14"/>
    <mergeCell ref="C13:T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ARS-11</dc:creator>
  <cp:keywords/>
  <dc:description/>
  <cp:lastModifiedBy>AES_Paria</cp:lastModifiedBy>
  <cp:lastPrinted>2014-01-14T17:33:27Z</cp:lastPrinted>
  <dcterms:created xsi:type="dcterms:W3CDTF">1996-10-14T23:33:28Z</dcterms:created>
  <dcterms:modified xsi:type="dcterms:W3CDTF">2015-01-03T05:00:39Z</dcterms:modified>
  <cp:category/>
  <cp:version/>
  <cp:contentType/>
  <cp:contentStatus/>
</cp:coreProperties>
</file>